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📖 Guide" sheetId="1" state="visible" r:id="rId3"/>
    <sheet name="⚙️ Assumptions" sheetId="2" state="visible" r:id="rId4"/>
    <sheet name="📅 Hire Plan" sheetId="3" state="visible" r:id="rId5"/>
    <sheet name="💰 Cost Model" sheetId="4" state="visible" r:id="rId6"/>
    <sheet name="⚖️ Build vs Contract" sheetId="5" state="visible" r:id="rId7"/>
    <sheet name="📊 Dashboard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<sst xmlns="http://schemas.openxmlformats.org/spreadsheetml/2006/main" count="128" uniqueCount="87">
  <si>
    <t xml:space="preserve">AI Headcount &amp; Talent Planning Model  —  How To Use</t>
  </si>
  <si>
    <t xml:space="preserve">3-year workforce plan  |  5 AI roles  |  Build vs. Contract analysis  |  EfuturesCFO.com</t>
  </si>
  <si>
    <t xml:space="preserve">WHAT THIS MODEL DOES</t>
  </si>
  <si>
    <t xml:space="preserve">This model helps a CFO or Chief People Officer plan and cost an AI team. Enter base salaries, benefits, and equity (optional toggle) for 5 key AI roles. Map the planned hire date for each role to a quarterly timeline. The model projects fully-loaded team costs across 3 years, compares Build (FTE) versus Contract costs, and produces an annual headcount and cost summary ready for board or budget review.</t>
  </si>
  <si>
    <t xml:space="preserve">DATA FLOW</t>
  </si>
  <si>
    <t xml:space="preserve">⚙️ Assumptions</t>
  </si>
  <si>
    <t xml:space="preserve">Enter salary, benefits %, equity toggle, and contract rate for each of the 5 AI roles.</t>
  </si>
  <si>
    <t xml:space="preserve">Feeds Cost Model</t>
  </si>
  <si>
    <t xml:space="preserve">📅 Hire Plan</t>
  </si>
  <si>
    <t xml:space="preserve">Enter planned headcount per role per quarter across 12 quarters (3 years).</t>
  </si>
  <si>
    <t xml:space="preserve">💰 Cost Model</t>
  </si>
  <si>
    <t xml:space="preserve">Calculates quarterly and annual fully-loaded cost for FTE team. Equity toggle on/off.</t>
  </si>
  <si>
    <t xml:space="preserve">Feeds Dashboard</t>
  </si>
  <si>
    <t xml:space="preserve">⚖️ Build vs. Contract</t>
  </si>
  <si>
    <t xml:space="preserve">Compares FTE fully-loaded cost vs. equivalent contractor hours for the same headcount.</t>
  </si>
  <si>
    <t xml:space="preserve">📊 Dashboard</t>
  </si>
  <si>
    <t xml:space="preserve">Annual headcount and cost summary, role mix chart, and build vs. contract recommendation.</t>
  </si>
  <si>
    <t xml:space="preserve">Final output</t>
  </si>
  <si>
    <t xml:space="preserve">FULLY-LOADED COST = Base Salary × (1 + Benefits %) × (1 + Equity % if toggled on)</t>
  </si>
  <si>
    <t xml:space="preserve">© 2025 EfuturesCFO.com  |  AI Talent Planning Model  |  $10M–$100M companies</t>
  </si>
  <si>
    <t xml:space="preserve">⚙️  Role Assumptions — Salary, Benefits &amp; Contract Rates</t>
  </si>
  <si>
    <t xml:space="preserve">Blue cells = inputs. Equity toggle: 1=include equity, 0=exclude. Contract rate = hourly for equivalent work.</t>
  </si>
  <si>
    <t xml:space="preserve">AI ROLE</t>
  </si>
  <si>
    <t xml:space="preserve">BASE SALARY ($)</t>
  </si>
  <si>
    <t xml:space="preserve">BENEFITS %</t>
  </si>
  <si>
    <t xml:space="preserve">EQUITY %</t>
  </si>
  <si>
    <t xml:space="preserve">EQUITY
TOGGLE (0/1)</t>
  </si>
  <si>
    <t xml:space="preserve">CONTRACT
HOURLY ($)</t>
  </si>
  <si>
    <t xml:space="preserve">DESCRIPTION</t>
  </si>
  <si>
    <t xml:space="preserve">Data Engineer</t>
  </si>
  <si>
    <t xml:space="preserve">Builds data pipelines, feature stores, and data infrastructure</t>
  </si>
  <si>
    <t xml:space="preserve">ML Engineer</t>
  </si>
  <si>
    <t xml:space="preserve">Trains, deploys, and maintains ML models in production</t>
  </si>
  <si>
    <t xml:space="preserve">Data Scientist</t>
  </si>
  <si>
    <t xml:space="preserve">Develops models, runs experiments, interprets results</t>
  </si>
  <si>
    <t xml:space="preserve">AI Product Manager</t>
  </si>
  <si>
    <t xml:space="preserve">Owns AI product roadmap and stakeholder alignment</t>
  </si>
  <si>
    <t xml:space="preserve">Ethics / Governance Lead</t>
  </si>
  <si>
    <t xml:space="preserve">Ensures responsible AI practices and compliance</t>
  </si>
  <si>
    <t xml:space="preserve">ℹ  Fully-loaded annual cost per FTE = Base × (1 + Benefits %) × (1 + Equity % × Toggle)</t>
  </si>
  <si>
    <t xml:space="preserve">📅  Hire Plan — Headcount per Role per Quarter</t>
  </si>
  <si>
    <t xml:space="preserve">Enter planned headcount (number of FTEs) for each role each quarter. 0 = not hired yet.</t>
  </si>
  <si>
    <t xml:space="preserve">Q1 Y1</t>
  </si>
  <si>
    <t xml:space="preserve">Q2 Y1</t>
  </si>
  <si>
    <t xml:space="preserve">Q3 Y1</t>
  </si>
  <si>
    <t xml:space="preserve">Q4 Y1</t>
  </si>
  <si>
    <t xml:space="preserve">Q1 Y2</t>
  </si>
  <si>
    <t xml:space="preserve">Q2 Y2</t>
  </si>
  <si>
    <t xml:space="preserve">Q3 Y2</t>
  </si>
  <si>
    <t xml:space="preserve">Q4 Y2</t>
  </si>
  <si>
    <t xml:space="preserve">Q1 Y3</t>
  </si>
  <si>
    <t xml:space="preserve">Q2 Y3</t>
  </si>
  <si>
    <t xml:space="preserve">Q3 Y3</t>
  </si>
  <si>
    <t xml:space="preserve">Q4 Y3</t>
  </si>
  <si>
    <t xml:space="preserve">TOTAL HEADCOUNT</t>
  </si>
  <si>
    <t xml:space="preserve">💰  Annual Fully-Loaded Team Cost — 3 Years</t>
  </si>
  <si>
    <t xml:space="preserve">Fully-loaded cost = Base × (1 + Benefits %) × (1 + Equity % × Toggle). Headcount from Hire Plan.</t>
  </si>
  <si>
    <t xml:space="preserve">Year 1</t>
  </si>
  <si>
    <t xml:space="preserve">Year 2</t>
  </si>
  <si>
    <t xml:space="preserve">Year 3</t>
  </si>
  <si>
    <t xml:space="preserve">3-YR TOTAL</t>
  </si>
  <si>
    <t xml:space="preserve">TOTAL TEAM COST</t>
  </si>
  <si>
    <t xml:space="preserve">YEAR-END HEADCOUNT</t>
  </si>
  <si>
    <t xml:space="preserve">⚖️  Build (FTE) vs. Contract Cost Comparison</t>
  </si>
  <si>
    <t xml:space="preserve">Contract cost = hourly rate × 2,000 hrs/yr × headcount. FTE cost = from Cost Model.</t>
  </si>
  <si>
    <t xml:space="preserve">FTE COST Y1</t>
  </si>
  <si>
    <t xml:space="preserve">CONTRACT Y1</t>
  </si>
  <si>
    <t xml:space="preserve">FTE COST Y2</t>
  </si>
  <si>
    <t xml:space="preserve">CONTRACT Y2</t>
  </si>
  <si>
    <t xml:space="preserve">FTE Y3</t>
  </si>
  <si>
    <t xml:space="preserve">TOTAL</t>
  </si>
  <si>
    <t xml:space="preserve">VERDICT</t>
  </si>
  <si>
    <t xml:space="preserve">📊  AI Team Planning Dashboard — Annual Summary</t>
  </si>
  <si>
    <t xml:space="preserve">3-year headcount and cost projection. Auto-populates from model inputs.</t>
  </si>
  <si>
    <t xml:space="preserve">3-YEAR SUMMARY</t>
  </si>
  <si>
    <t xml:space="preserve">METRIC</t>
  </si>
  <si>
    <t xml:space="preserve">YEAR 1</t>
  </si>
  <si>
    <t xml:space="preserve">YEAR 2</t>
  </si>
  <si>
    <t xml:space="preserve">YEAR 3</t>
  </si>
  <si>
    <t xml:space="preserve">Total Team Cost (FTE $)</t>
  </si>
  <si>
    <t xml:space="preserve">Year-End Headcount</t>
  </si>
  <si>
    <t xml:space="preserve">Equivalent Contract Cost ($)</t>
  </si>
  <si>
    <t xml:space="preserve">—</t>
  </si>
  <si>
    <t xml:space="preserve">COST BY ROLE — 3-YEAR TOTAL</t>
  </si>
  <si>
    <t xml:space="preserve">ANNUAL COST CHART DATA</t>
  </si>
  <si>
    <t xml:space="preserve">ROLE</t>
  </si>
  <si>
    <t xml:space="preserve">© 2025 EfuturesCFO.com  |  AI Talent Planning Model  |  $10M–$100M companies  |  Not HR advice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</si>
</sst>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&quot;($&quot;#,##0\);\-"/>
    <numFmt numFmtId="166" formatCode="0.0%;\(0.0%\);\-"/>
    <numFmt numFmtId="167" formatCode="#,##0;\(#,##0\);\-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0"/>
      <charset val="1"/>
    </font>
    <font>
      <i val="true"/>
      <sz val="9"/>
      <color rgb="FFC9A84C"/>
      <name val="Calibri"/>
      <family val="0"/>
      <charset val="1"/>
    </font>
    <font>
      <b val="true"/>
      <sz val="11"/>
      <color rgb="FF1E293B"/>
      <name val="Calibri"/>
      <family val="0"/>
      <charset val="1"/>
    </font>
    <font>
      <sz val="10"/>
      <color rgb="FF1E293B"/>
      <name val="Calibri"/>
      <family val="0"/>
      <charset val="1"/>
    </font>
    <font>
      <b val="true"/>
      <sz val="10"/>
      <color rgb="FF1D4ED8"/>
      <name val="Calibri"/>
      <family val="0"/>
      <charset val="1"/>
    </font>
    <font>
      <b val="true"/>
      <sz val="10"/>
      <color rgb="FF166534"/>
      <name val="Calibri"/>
      <family val="0"/>
      <charset val="1"/>
    </font>
    <font>
      <b val="true"/>
      <sz val="10"/>
      <color rgb="FF92400E"/>
      <name val="Calibri"/>
      <family val="0"/>
      <charset val="1"/>
    </font>
    <font>
      <i val="true"/>
      <sz val="8"/>
      <color rgb="FF475569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0"/>
      <color rgb="FF5B21B6"/>
      <name val="Calibri"/>
      <family val="0"/>
      <charset val="1"/>
    </font>
    <font>
      <b val="true"/>
      <sz val="10"/>
      <color rgb="FF0F766E"/>
      <name val="Calibri"/>
      <family val="0"/>
      <charset val="1"/>
    </font>
    <font>
      <b val="true"/>
      <sz val="10"/>
      <color rgb="FFB45309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8"/>
      <color rgb="FFFFFFFF"/>
      <name val="Calibri"/>
      <family val="0"/>
      <charset val="1"/>
    </font>
    <font>
      <b val="true"/>
      <sz val="11"/>
      <color rgb="FF1D4ED8"/>
      <name val="Calibri"/>
      <family val="0"/>
      <charset val="1"/>
    </font>
    <font>
      <b val="true"/>
      <sz val="11"/>
      <color rgb="FFC9A84C"/>
      <name val="Calibri"/>
      <family val="0"/>
      <charset val="1"/>
    </font>
    <font>
      <b val="true"/>
      <sz val="11"/>
      <color rgb="FF166534"/>
      <name val="Calibri"/>
      <family val="0"/>
      <charset val="1"/>
    </font>
    <font>
      <b val="true"/>
      <sz val="11"/>
      <color rgb="FF5B21B6"/>
      <name val="Calibri"/>
      <family val="0"/>
      <charset val="1"/>
    </font>
    <font>
      <b val="true"/>
      <sz val="11"/>
      <color rgb="FF0F766E"/>
      <name val="Calibri"/>
      <family val="0"/>
      <charset val="1"/>
    </font>
    <font>
      <b val="true"/>
      <sz val="11"/>
      <color rgb="FFB45309"/>
      <name val="Calibri"/>
      <family val="0"/>
      <charset val="1"/>
    </font>
    <font>
      <b val="true"/>
      <sz val="13"/>
      <color rgb="FFC9A84C"/>
      <name val="Calibri"/>
      <family val="0"/>
      <charset val="1"/>
    </font>
    <font>
      <b val="true"/>
      <sz val="12"/>
      <color rgb="FFC9A84C"/>
      <name val="Calibri"/>
      <family val="0"/>
      <charset val="1"/>
    </font>
    <font>
      <b val="true"/>
      <sz val="10"/>
      <color rgb="FF1E293B"/>
      <name val="Calibri"/>
      <family val="0"/>
      <charset val="1"/>
    </font>
    <font>
      <b val="true"/>
      <sz val="12"/>
      <color rgb="FF1E293B"/>
      <name val="Calibri"/>
      <family val="0"/>
      <charset val="1"/>
    </font>
    <font>
      <sz val="9"/>
      <color rgb="FF1E293B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1E293B"/>
        <bgColor rgb="FF003366"/>
      </patternFill>
    </fill>
    <fill>
      <patternFill patternType="solid">
        <fgColor rgb="FFC9A84C"/>
        <bgColor rgb="FFFF9900"/>
      </patternFill>
    </fill>
    <fill>
      <patternFill patternType="solid">
        <fgColor rgb="FFF1F5F9"/>
        <bgColor rgb="FFEFF6FF"/>
      </patternFill>
    </fill>
    <fill>
      <patternFill patternType="solid">
        <fgColor rgb="FFFFFFFF"/>
        <bgColor rgb="FFF1F5F9"/>
      </patternFill>
    </fill>
    <fill>
      <patternFill patternType="solid">
        <fgColor rgb="FFDBEAFE"/>
        <bgColor rgb="FFEDE9FE"/>
      </patternFill>
    </fill>
    <fill>
      <patternFill patternType="solid">
        <fgColor rgb="FFEFF6FF"/>
        <bgColor rgb="FFF1F5F9"/>
      </patternFill>
    </fill>
    <fill>
      <patternFill patternType="solid">
        <fgColor rgb="FFDCFCE7"/>
        <bgColor rgb="FFCCFBF1"/>
      </patternFill>
    </fill>
    <fill>
      <patternFill patternType="solid">
        <fgColor rgb="FFEDE9FE"/>
        <bgColor rgb="FFF1F5F9"/>
      </patternFill>
    </fill>
    <fill>
      <patternFill patternType="solid">
        <fgColor rgb="FFCCFBF1"/>
        <bgColor rgb="FFDCFCE7"/>
      </patternFill>
    </fill>
    <fill>
      <patternFill patternType="solid">
        <fgColor rgb="FFFEF3C7"/>
        <bgColor rgb="FFF1F5F9"/>
      </patternFill>
    </fill>
    <fill>
      <patternFill patternType="solid">
        <fgColor rgb="FF475569"/>
        <bgColor rgb="FF166534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4" fillId="1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1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5" fillId="11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11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0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1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2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3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12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26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2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7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6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2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7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7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1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8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66534"/>
      <rgbColor rgb="FF000080"/>
      <rgbColor rgb="FF808000"/>
      <rgbColor rgb="FF800080"/>
      <rgbColor rgb="FF0F766E"/>
      <rgbColor rgb="FFD9D9D9"/>
      <rgbColor rgb="FF878787"/>
      <rgbColor rgb="FF9999FF"/>
      <rgbColor rgb="FFB45309"/>
      <rgbColor rgb="FFFEF3C7"/>
      <rgbColor rgb="FFCCFBF1"/>
      <rgbColor rgb="FF660066"/>
      <rgbColor rgb="FFFF8080"/>
      <rgbColor rgb="FF1D4ED8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FCE7"/>
      <rgbColor rgb="FFDBEAFE"/>
      <rgbColor rgb="FFF1F5F9"/>
      <rgbColor rgb="FFEFF6FF"/>
      <rgbColor rgb="FFFF99CC"/>
      <rgbColor rgb="FFCC99FF"/>
      <rgbColor rgb="FFEDE9FE"/>
      <rgbColor rgb="FF3366FF"/>
      <rgbColor rgb="FF33CCCC"/>
      <rgbColor rgb="FF99CC00"/>
      <rgbColor rgb="FFFFCC00"/>
      <rgbColor rgb="FFFF9900"/>
      <rgbColor rgb="FFFF6600"/>
      <rgbColor rgb="FF475569"/>
      <rgbColor rgb="FFC9A84C"/>
      <rgbColor rgb="FF003366"/>
      <rgbColor rgb="FF339966"/>
      <rgbColor rgb="FF003300"/>
      <rgbColor rgb="FF333300"/>
      <rgbColor rgb="FF92400E"/>
      <rgbColor rgb="FF993366"/>
      <rgbColor rgb="FF5B21B6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Annual AI Team Cost by Role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'📊 Dashboard'!C20</c:f>
              <c:strCache>
                <c:ptCount val="1"/>
                <c:pt idx="0">
                  <c:v>Year 1</c:v>
                </c:pt>
              </c:strCache>
            </c:strRef>
          </c:tx>
          <c:spPr>
            <a:solidFill>
              <a:srgbClr val="1d4ed8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Dashboard'!$B$21:$B$25</c:f>
              <c:strCache>
                <c:ptCount val="5"/>
                <c:pt idx="0">
                  <c:v>Data Engineer</c:v>
                </c:pt>
                <c:pt idx="1">
                  <c:v>ML Engineer</c:v>
                </c:pt>
                <c:pt idx="2">
                  <c:v>Data Scientist</c:v>
                </c:pt>
                <c:pt idx="3">
                  <c:v>AI Product Manager</c:v>
                </c:pt>
                <c:pt idx="4">
                  <c:v>Ethics / Governance Lead</c:v>
                </c:pt>
              </c:strCache>
            </c:strRef>
          </c:cat>
          <c:val>
            <c:numRef>
              <c:f>'📊 Dashboard'!$C$21:$C$25</c:f>
              <c:numCache>
                <c:formatCode>\$#,##0;"($"#,##0\);\-</c:formatCode>
                <c:ptCount val="5"/>
                <c:pt idx="0">
                  <c:v>123750</c:v>
                </c:pt>
                <c:pt idx="1">
                  <c:v>94500</c:v>
                </c:pt>
                <c:pt idx="2">
                  <c:v>128906.25</c:v>
                </c:pt>
                <c:pt idx="3">
                  <c:v>35937.5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'📊 Dashboard'!D20</c:f>
              <c:strCache>
                <c:ptCount val="1"/>
                <c:pt idx="0">
                  <c:v>Year 2</c:v>
                </c:pt>
              </c:strCache>
            </c:strRef>
          </c:tx>
          <c:spPr>
            <a:solidFill>
              <a:srgbClr val="16653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Dashboard'!$B$21:$B$25</c:f>
              <c:strCache>
                <c:ptCount val="5"/>
                <c:pt idx="0">
                  <c:v>Data Engineer</c:v>
                </c:pt>
                <c:pt idx="1">
                  <c:v>ML Engineer</c:v>
                </c:pt>
                <c:pt idx="2">
                  <c:v>Data Scientist</c:v>
                </c:pt>
                <c:pt idx="3">
                  <c:v>AI Product Manager</c:v>
                </c:pt>
                <c:pt idx="4">
                  <c:v>Ethics / Governance Lead</c:v>
                </c:pt>
              </c:strCache>
            </c:strRef>
          </c:cat>
          <c:val>
            <c:numRef>
              <c:f>'📊 Dashboard'!$D$21:$D$25</c:f>
              <c:numCache>
                <c:formatCode>\$#,##0;"($"#,##0\);\-</c:formatCode>
                <c:ptCount val="5"/>
                <c:pt idx="0">
                  <c:v>206250</c:v>
                </c:pt>
                <c:pt idx="1">
                  <c:v>189000</c:v>
                </c:pt>
                <c:pt idx="2">
                  <c:v>171875</c:v>
                </c:pt>
                <c:pt idx="3">
                  <c:v>143750</c:v>
                </c:pt>
                <c:pt idx="4">
                  <c:v>98437.5</c:v>
                </c:pt>
              </c:numCache>
            </c:numRef>
          </c:val>
        </c:ser>
        <c:ser>
          <c:idx val="2"/>
          <c:order val="2"/>
          <c:tx>
            <c:strRef>
              <c:f>'📊 Dashboard'!E20</c:f>
              <c:strCache>
                <c:ptCount val="1"/>
                <c:pt idx="0">
                  <c:v>Year 3</c:v>
                </c:pt>
              </c:strCache>
            </c:strRef>
          </c:tx>
          <c:spPr>
            <a:solidFill>
              <a:srgbClr val="5b21b6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Dashboard'!$B$21:$B$25</c:f>
              <c:strCache>
                <c:ptCount val="5"/>
                <c:pt idx="0">
                  <c:v>Data Engineer</c:v>
                </c:pt>
                <c:pt idx="1">
                  <c:v>ML Engineer</c:v>
                </c:pt>
                <c:pt idx="2">
                  <c:v>Data Scientist</c:v>
                </c:pt>
                <c:pt idx="3">
                  <c:v>AI Product Manager</c:v>
                </c:pt>
                <c:pt idx="4">
                  <c:v>Ethics / Governance Lead</c:v>
                </c:pt>
              </c:strCache>
            </c:strRef>
          </c:cat>
          <c:val>
            <c:numRef>
              <c:f>'📊 Dashboard'!$E$21:$E$25</c:f>
              <c:numCache>
                <c:formatCode>\$#,##0;"($"#,##0\);\-</c:formatCode>
                <c:ptCount val="5"/>
                <c:pt idx="0">
                  <c:v>330000</c:v>
                </c:pt>
                <c:pt idx="1">
                  <c:v>330750</c:v>
                </c:pt>
                <c:pt idx="2">
                  <c:v>257812.5</c:v>
                </c:pt>
                <c:pt idx="3">
                  <c:v>143750</c:v>
                </c:pt>
                <c:pt idx="4">
                  <c:v>131250</c:v>
                </c:pt>
              </c:numCache>
            </c:numRef>
          </c:val>
        </c:ser>
        <c:gapWidth val="150"/>
        <c:overlap val="100"/>
        <c:axId val="60300797"/>
        <c:axId val="42909910"/>
      </c:barChart>
      <c:catAx>
        <c:axId val="6030079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2909910"/>
        <c:crosses val="autoZero"/>
        <c:auto val="1"/>
        <c:lblAlgn val="ctr"/>
        <c:lblOffset val="100"/>
        <c:noMultiLvlLbl val="0"/>
      </c:catAx>
      <c:valAx>
        <c:axId val="4290991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030079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27</xdr:row>
      <xdr:rowOff>0</xdr:rowOff>
    </xdr:from>
    <xdr:to>
      <xdr:col>8</xdr:col>
      <xdr:colOff>385200</xdr:colOff>
      <xdr:row>49</xdr:row>
      <xdr:rowOff>90000</xdr:rowOff>
    </xdr:to>
    <xdr:graphicFrame>
      <xdr:nvGraphicFramePr>
        <xdr:cNvPr id="0" name="Chart 1"/>
        <xdr:cNvGraphicFramePr/>
      </xdr:nvGraphicFramePr>
      <xdr:xfrm>
        <a:off x="106560" y="6610320"/>
        <a:ext cx="7199640" cy="431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293B"/>
    <pageSetUpPr fitToPage="false"/>
  </sheetPr>
  <dimension ref="B1:D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26"/>
    <col collapsed="false" customWidth="true" hidden="false" outlineLevel="0" max="3" min="3" style="1" width="46"/>
    <col collapsed="false" customWidth="true" hidden="false" outlineLevel="0" max="4" min="4" style="1" width="20"/>
    <col collapsed="false" customWidth="true" hidden="false" outlineLevel="0" max="5" min="5" style="1" width="4"/>
  </cols>
  <sheetData>
    <row r="1" customFormat="false" ht="27.75" hidden="false" customHeight="true" outlineLevel="0" collapsed="false">
      <c r="B1" s="2" t="s">
        <v>0</v>
      </c>
      <c r="C1" s="2"/>
      <c r="D1" s="2"/>
    </row>
    <row r="2" customFormat="false" ht="15.75" hidden="false" customHeight="true" outlineLevel="0" collapsed="false">
      <c r="B2" s="3" t="s">
        <v>1</v>
      </c>
      <c r="C2" s="3"/>
      <c r="D2" s="3"/>
    </row>
    <row r="3" customFormat="false" ht="3" hidden="false" customHeight="true" outlineLevel="0" collapsed="false">
      <c r="B3" s="4"/>
      <c r="C3" s="4"/>
      <c r="D3" s="4"/>
    </row>
    <row r="4" customFormat="false" ht="7.5" hidden="false" customHeight="true" outlineLevel="0" collapsed="false"/>
    <row r="5" customFormat="false" ht="19.5" hidden="false" customHeight="true" outlineLevel="0" collapsed="false">
      <c r="B5" s="5" t="s">
        <v>2</v>
      </c>
      <c r="C5" s="5"/>
      <c r="D5" s="5"/>
    </row>
    <row r="6" customFormat="false" ht="30" hidden="false" customHeight="true" outlineLevel="0" collapsed="false">
      <c r="B6" s="6" t="s">
        <v>3</v>
      </c>
      <c r="C6" s="6"/>
      <c r="D6" s="6"/>
    </row>
    <row r="7" customFormat="false" ht="30" hidden="false" customHeight="true" outlineLevel="0" collapsed="false">
      <c r="B7" s="6"/>
      <c r="C7" s="6"/>
      <c r="D7" s="6"/>
    </row>
    <row r="8" customFormat="false" ht="7.5" hidden="false" customHeight="true" outlineLevel="0" collapsed="false"/>
    <row r="9" customFormat="false" ht="19.5" hidden="false" customHeight="true" outlineLevel="0" collapsed="false">
      <c r="B9" s="5" t="s">
        <v>4</v>
      </c>
      <c r="C9" s="5"/>
      <c r="D9" s="5"/>
    </row>
    <row r="10" customFormat="false" ht="27.75" hidden="false" customHeight="true" outlineLevel="0" collapsed="false">
      <c r="B10" s="7" t="s">
        <v>5</v>
      </c>
      <c r="C10" s="8" t="s">
        <v>6</v>
      </c>
      <c r="D10" s="9" t="s">
        <v>7</v>
      </c>
    </row>
    <row r="11" customFormat="false" ht="27.75" hidden="false" customHeight="true" outlineLevel="0" collapsed="false">
      <c r="B11" s="10" t="s">
        <v>8</v>
      </c>
      <c r="C11" s="11" t="s">
        <v>9</v>
      </c>
      <c r="D11" s="12" t="s">
        <v>7</v>
      </c>
    </row>
    <row r="12" customFormat="false" ht="27.75" hidden="false" customHeight="true" outlineLevel="0" collapsed="false">
      <c r="B12" s="7" t="s">
        <v>10</v>
      </c>
      <c r="C12" s="8" t="s">
        <v>11</v>
      </c>
      <c r="D12" s="9" t="s">
        <v>12</v>
      </c>
    </row>
    <row r="13" customFormat="false" ht="27.75" hidden="false" customHeight="true" outlineLevel="0" collapsed="false">
      <c r="B13" s="10" t="s">
        <v>13</v>
      </c>
      <c r="C13" s="11" t="s">
        <v>14</v>
      </c>
      <c r="D13" s="12" t="s">
        <v>12</v>
      </c>
    </row>
    <row r="14" customFormat="false" ht="27.75" hidden="false" customHeight="true" outlineLevel="0" collapsed="false">
      <c r="B14" s="7" t="s">
        <v>15</v>
      </c>
      <c r="C14" s="8" t="s">
        <v>16</v>
      </c>
      <c r="D14" s="9" t="s">
        <v>17</v>
      </c>
    </row>
    <row r="15" customFormat="false" ht="7.5" hidden="false" customHeight="true" outlineLevel="0" collapsed="false"/>
    <row r="16" customFormat="false" ht="21.75" hidden="false" customHeight="true" outlineLevel="0" collapsed="false">
      <c r="B16" s="13" t="s">
        <v>18</v>
      </c>
      <c r="C16" s="13"/>
      <c r="D16" s="13"/>
    </row>
    <row r="17" customFormat="false" ht="18" hidden="false" customHeight="true" outlineLevel="0" collapsed="false">
      <c r="B17" s="14" t="s">
        <v>19</v>
      </c>
      <c r="C17" s="14"/>
      <c r="D17" s="14"/>
    </row>
  </sheetData>
  <mergeCells count="8">
    <mergeCell ref="B1:D1"/>
    <mergeCell ref="B2:D2"/>
    <mergeCell ref="B3:D3"/>
    <mergeCell ref="B5:D5"/>
    <mergeCell ref="B6:D7"/>
    <mergeCell ref="B9:D9"/>
    <mergeCell ref="B16:D16"/>
    <mergeCell ref="B17:D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45309"/>
    <pageSetUpPr fitToPage="false"/>
  </sheetPr>
  <dimension ref="B1:H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30"/>
    <col collapsed="false" customWidth="true" hidden="false" outlineLevel="0" max="7" min="3" style="1" width="14"/>
    <col collapsed="false" customWidth="true" hidden="false" outlineLevel="0" max="8" min="8" style="1" width="4"/>
  </cols>
  <sheetData>
    <row r="1" customFormat="false" ht="30" hidden="false" customHeight="true" outlineLevel="0" collapsed="false">
      <c r="B1" s="2" t="s">
        <v>20</v>
      </c>
      <c r="C1" s="2"/>
      <c r="D1" s="2"/>
      <c r="E1" s="2"/>
      <c r="F1" s="2"/>
      <c r="G1" s="2"/>
    </row>
    <row r="2" customFormat="false" ht="15.75" hidden="false" customHeight="true" outlineLevel="0" collapsed="false">
      <c r="B2" s="3" t="s">
        <v>21</v>
      </c>
      <c r="C2" s="3"/>
      <c r="D2" s="3"/>
      <c r="E2" s="3"/>
      <c r="F2" s="3"/>
      <c r="G2" s="3"/>
    </row>
    <row r="3" customFormat="false" ht="7.5" hidden="false" customHeight="true" outlineLevel="0" collapsed="false"/>
    <row r="4" customFormat="false" ht="30" hidden="false" customHeight="true" outlineLevel="0" collapsed="false">
      <c r="B4" s="15" t="s">
        <v>22</v>
      </c>
      <c r="C4" s="15" t="s">
        <v>23</v>
      </c>
      <c r="D4" s="15" t="s">
        <v>24</v>
      </c>
      <c r="E4" s="15" t="s">
        <v>25</v>
      </c>
      <c r="F4" s="15" t="s">
        <v>26</v>
      </c>
      <c r="G4" s="15" t="s">
        <v>27</v>
      </c>
      <c r="H4" s="15" t="s">
        <v>28</v>
      </c>
    </row>
    <row r="5" customFormat="false" ht="25.5" hidden="false" customHeight="true" outlineLevel="0" collapsed="false">
      <c r="B5" s="16" t="s">
        <v>29</v>
      </c>
      <c r="C5" s="17" t="n">
        <v>120000</v>
      </c>
      <c r="D5" s="18" t="n">
        <v>0.25</v>
      </c>
      <c r="E5" s="18" t="n">
        <v>0.1</v>
      </c>
      <c r="F5" s="19" t="n">
        <v>1</v>
      </c>
      <c r="G5" s="17" t="n">
        <v>95</v>
      </c>
      <c r="H5" s="20" t="s">
        <v>30</v>
      </c>
    </row>
    <row r="6" customFormat="false" ht="25.5" hidden="false" customHeight="true" outlineLevel="0" collapsed="false">
      <c r="B6" s="21" t="s">
        <v>31</v>
      </c>
      <c r="C6" s="17" t="n">
        <v>135000</v>
      </c>
      <c r="D6" s="18" t="n">
        <v>0.25</v>
      </c>
      <c r="E6" s="18" t="n">
        <v>0.12</v>
      </c>
      <c r="F6" s="19" t="n">
        <v>1</v>
      </c>
      <c r="G6" s="17" t="n">
        <v>110</v>
      </c>
      <c r="H6" s="22" t="s">
        <v>32</v>
      </c>
    </row>
    <row r="7" customFormat="false" ht="25.5" hidden="false" customHeight="true" outlineLevel="0" collapsed="false">
      <c r="B7" s="23" t="s">
        <v>33</v>
      </c>
      <c r="C7" s="17" t="n">
        <v>125000</v>
      </c>
      <c r="D7" s="18" t="n">
        <v>0.25</v>
      </c>
      <c r="E7" s="18" t="n">
        <v>0.1</v>
      </c>
      <c r="F7" s="19" t="n">
        <v>1</v>
      </c>
      <c r="G7" s="17" t="n">
        <v>100</v>
      </c>
      <c r="H7" s="24" t="s">
        <v>34</v>
      </c>
    </row>
    <row r="8" customFormat="false" ht="25.5" hidden="false" customHeight="true" outlineLevel="0" collapsed="false">
      <c r="B8" s="25" t="s">
        <v>35</v>
      </c>
      <c r="C8" s="17" t="n">
        <v>115000</v>
      </c>
      <c r="D8" s="18" t="n">
        <v>0.25</v>
      </c>
      <c r="E8" s="18" t="n">
        <v>0.08</v>
      </c>
      <c r="F8" s="19" t="n">
        <v>0</v>
      </c>
      <c r="G8" s="17" t="n">
        <v>85</v>
      </c>
      <c r="H8" s="26" t="s">
        <v>36</v>
      </c>
    </row>
    <row r="9" customFormat="false" ht="25.5" hidden="false" customHeight="true" outlineLevel="0" collapsed="false">
      <c r="B9" s="27" t="s">
        <v>37</v>
      </c>
      <c r="C9" s="17" t="n">
        <v>105000</v>
      </c>
      <c r="D9" s="18" t="n">
        <v>0.25</v>
      </c>
      <c r="E9" s="18" t="n">
        <v>0.08</v>
      </c>
      <c r="F9" s="19" t="n">
        <v>0</v>
      </c>
      <c r="G9" s="17" t="n">
        <v>80</v>
      </c>
      <c r="H9" s="28" t="s">
        <v>38</v>
      </c>
    </row>
    <row r="10" customFormat="false" ht="7.5" hidden="false" customHeight="true" outlineLevel="0" collapsed="false"/>
    <row r="11" customFormat="false" ht="21.75" hidden="false" customHeight="true" outlineLevel="0" collapsed="false">
      <c r="B11" s="13" t="s">
        <v>39</v>
      </c>
      <c r="C11" s="13"/>
      <c r="D11" s="13"/>
      <c r="E11" s="13"/>
      <c r="F11" s="13"/>
      <c r="G11" s="13"/>
    </row>
  </sheetData>
  <mergeCells count="3">
    <mergeCell ref="B1:G1"/>
    <mergeCell ref="B2:G2"/>
    <mergeCell ref="B11:G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D4ED8"/>
    <pageSetUpPr fitToPage="false"/>
  </sheetPr>
  <dimension ref="B1:O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26"/>
    <col collapsed="false" customWidth="true" hidden="false" outlineLevel="0" max="14" min="3" style="1" width="8"/>
    <col collapsed="false" customWidth="true" hidden="false" outlineLevel="0" max="17" min="17" style="1" width="4"/>
  </cols>
  <sheetData>
    <row r="1" customFormat="false" ht="30" hidden="false" customHeight="true" outlineLevel="0" collapsed="false">
      <c r="B1" s="2" t="s">
        <v>40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5.75" hidden="false" customHeight="true" outlineLevel="0" collapsed="false">
      <c r="B2" s="3" t="s">
        <v>41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7.5" hidden="false" customHeight="true" outlineLevel="0" collapsed="false"/>
    <row r="4" customFormat="false" ht="21.75" hidden="false" customHeight="true" outlineLevel="0" collapsed="false">
      <c r="B4" s="29" t="s">
        <v>22</v>
      </c>
      <c r="C4" s="30" t="s">
        <v>42</v>
      </c>
      <c r="D4" s="30" t="s">
        <v>43</v>
      </c>
      <c r="E4" s="30" t="s">
        <v>44</v>
      </c>
      <c r="F4" s="30" t="s">
        <v>45</v>
      </c>
      <c r="G4" s="30" t="s">
        <v>46</v>
      </c>
      <c r="H4" s="30" t="s">
        <v>47</v>
      </c>
      <c r="I4" s="30" t="s">
        <v>48</v>
      </c>
      <c r="J4" s="30" t="s">
        <v>49</v>
      </c>
      <c r="K4" s="30" t="s">
        <v>50</v>
      </c>
      <c r="L4" s="30" t="s">
        <v>51</v>
      </c>
      <c r="M4" s="30" t="s">
        <v>52</v>
      </c>
      <c r="N4" s="30" t="s">
        <v>53</v>
      </c>
    </row>
    <row r="5" customFormat="false" ht="24" hidden="false" customHeight="true" outlineLevel="0" collapsed="false">
      <c r="B5" s="16" t="s">
        <v>29</v>
      </c>
      <c r="C5" s="31" t="n">
        <v>0</v>
      </c>
      <c r="D5" s="31" t="n">
        <v>1</v>
      </c>
      <c r="E5" s="31" t="n">
        <v>1</v>
      </c>
      <c r="F5" s="31" t="n">
        <v>1</v>
      </c>
      <c r="G5" s="31" t="n">
        <v>1</v>
      </c>
      <c r="H5" s="31" t="n">
        <v>1</v>
      </c>
      <c r="I5" s="31" t="n">
        <v>1</v>
      </c>
      <c r="J5" s="31" t="n">
        <v>2</v>
      </c>
      <c r="K5" s="31" t="n">
        <v>2</v>
      </c>
      <c r="L5" s="31" t="n">
        <v>2</v>
      </c>
      <c r="M5" s="31" t="n">
        <v>2</v>
      </c>
      <c r="N5" s="31" t="n">
        <v>2</v>
      </c>
    </row>
    <row r="6" customFormat="false" ht="24" hidden="false" customHeight="true" outlineLevel="0" collapsed="false">
      <c r="B6" s="21" t="s">
        <v>31</v>
      </c>
      <c r="C6" s="31" t="n">
        <v>0</v>
      </c>
      <c r="D6" s="31" t="n">
        <v>0</v>
      </c>
      <c r="E6" s="31" t="n">
        <v>1</v>
      </c>
      <c r="F6" s="31" t="n">
        <v>1</v>
      </c>
      <c r="G6" s="31" t="n">
        <v>1</v>
      </c>
      <c r="H6" s="31" t="n">
        <v>1</v>
      </c>
      <c r="I6" s="31" t="n">
        <v>1</v>
      </c>
      <c r="J6" s="31" t="n">
        <v>1</v>
      </c>
      <c r="K6" s="31" t="n">
        <v>1</v>
      </c>
      <c r="L6" s="31" t="n">
        <v>2</v>
      </c>
      <c r="M6" s="31" t="n">
        <v>2</v>
      </c>
      <c r="N6" s="31" t="n">
        <v>2</v>
      </c>
    </row>
    <row r="7" customFormat="false" ht="24" hidden="false" customHeight="true" outlineLevel="0" collapsed="false">
      <c r="B7" s="23" t="s">
        <v>33</v>
      </c>
      <c r="C7" s="31" t="n">
        <v>0</v>
      </c>
      <c r="D7" s="31" t="n">
        <v>1</v>
      </c>
      <c r="E7" s="31" t="n">
        <v>1</v>
      </c>
      <c r="F7" s="31" t="n">
        <v>1</v>
      </c>
      <c r="G7" s="31" t="n">
        <v>1</v>
      </c>
      <c r="H7" s="31" t="n">
        <v>1</v>
      </c>
      <c r="I7" s="31" t="n">
        <v>1</v>
      </c>
      <c r="J7" s="31" t="n">
        <v>1</v>
      </c>
      <c r="K7" s="31" t="n">
        <v>1</v>
      </c>
      <c r="L7" s="31" t="n">
        <v>1</v>
      </c>
      <c r="M7" s="31" t="n">
        <v>2</v>
      </c>
      <c r="N7" s="31" t="n">
        <v>2</v>
      </c>
    </row>
    <row r="8" customFormat="false" ht="24" hidden="false" customHeight="true" outlineLevel="0" collapsed="false">
      <c r="B8" s="25" t="s">
        <v>35</v>
      </c>
      <c r="C8" s="31" t="n">
        <v>0</v>
      </c>
      <c r="D8" s="31" t="n">
        <v>0</v>
      </c>
      <c r="E8" s="31" t="n">
        <v>0</v>
      </c>
      <c r="F8" s="31" t="n">
        <v>1</v>
      </c>
      <c r="G8" s="31" t="n">
        <v>1</v>
      </c>
      <c r="H8" s="31" t="n">
        <v>1</v>
      </c>
      <c r="I8" s="31" t="n">
        <v>1</v>
      </c>
      <c r="J8" s="31" t="n">
        <v>1</v>
      </c>
      <c r="K8" s="31" t="n">
        <v>1</v>
      </c>
      <c r="L8" s="31" t="n">
        <v>1</v>
      </c>
      <c r="M8" s="31" t="n">
        <v>1</v>
      </c>
      <c r="N8" s="31" t="n">
        <v>1</v>
      </c>
    </row>
    <row r="9" customFormat="false" ht="24" hidden="false" customHeight="true" outlineLevel="0" collapsed="false">
      <c r="B9" s="27" t="s">
        <v>37</v>
      </c>
      <c r="C9" s="31" t="n">
        <v>0</v>
      </c>
      <c r="D9" s="31" t="n">
        <v>0</v>
      </c>
      <c r="E9" s="31" t="n">
        <v>0</v>
      </c>
      <c r="F9" s="31" t="n">
        <v>0</v>
      </c>
      <c r="G9" s="31" t="n">
        <v>0</v>
      </c>
      <c r="H9" s="31" t="n">
        <v>1</v>
      </c>
      <c r="I9" s="31" t="n">
        <v>1</v>
      </c>
      <c r="J9" s="31" t="n">
        <v>1</v>
      </c>
      <c r="K9" s="31" t="n">
        <v>1</v>
      </c>
      <c r="L9" s="31" t="n">
        <v>1</v>
      </c>
      <c r="M9" s="31" t="n">
        <v>1</v>
      </c>
      <c r="N9" s="31" t="n">
        <v>1</v>
      </c>
    </row>
    <row r="10" customFormat="false" ht="25.5" hidden="false" customHeight="true" outlineLevel="0" collapsed="false">
      <c r="B10" s="29" t="s">
        <v>54</v>
      </c>
      <c r="C10" s="32" t="n">
        <f aca="false">SUM(C5:C9)</f>
        <v>0</v>
      </c>
      <c r="D10" s="32" t="n">
        <f aca="false">SUM(D5:D9)</f>
        <v>2</v>
      </c>
      <c r="E10" s="32" t="n">
        <f aca="false">SUM(E5:E9)</f>
        <v>3</v>
      </c>
      <c r="F10" s="32" t="n">
        <f aca="false">SUM(F5:F9)</f>
        <v>4</v>
      </c>
      <c r="G10" s="32" t="n">
        <f aca="false">SUM(G5:G9)</f>
        <v>4</v>
      </c>
      <c r="H10" s="32" t="n">
        <f aca="false">SUM(H5:H9)</f>
        <v>5</v>
      </c>
      <c r="I10" s="32" t="n">
        <f aca="false">SUM(I5:I9)</f>
        <v>5</v>
      </c>
      <c r="J10" s="32" t="n">
        <f aca="false">SUM(J5:J9)</f>
        <v>6</v>
      </c>
      <c r="K10" s="32" t="n">
        <f aca="false">SUM(K5:K9)</f>
        <v>6</v>
      </c>
      <c r="L10" s="32" t="n">
        <f aca="false">SUM(L5:L9)</f>
        <v>7</v>
      </c>
      <c r="M10" s="32" t="n">
        <f aca="false">SUM(M5:M9)</f>
        <v>8</v>
      </c>
      <c r="N10" s="32" t="n">
        <f aca="false">SUM(N5:N9)</f>
        <v>8</v>
      </c>
    </row>
  </sheetData>
  <mergeCells count="2">
    <mergeCell ref="B1:O1"/>
    <mergeCell ref="B2:N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66534"/>
    <pageSetUpPr fitToPage="false"/>
  </sheetPr>
  <dimension ref="B1:F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26"/>
    <col collapsed="false" customWidth="true" hidden="false" outlineLevel="0" max="6" min="3" style="1" width="14"/>
    <col collapsed="false" customWidth="true" hidden="false" outlineLevel="0" max="7" min="7" style="1" width="4"/>
  </cols>
  <sheetData>
    <row r="1" customFormat="false" ht="30" hidden="false" customHeight="true" outlineLevel="0" collapsed="false">
      <c r="B1" s="2" t="s">
        <v>55</v>
      </c>
      <c r="C1" s="2"/>
      <c r="D1" s="2"/>
      <c r="E1" s="2"/>
      <c r="F1" s="2"/>
    </row>
    <row r="2" customFormat="false" ht="15.75" hidden="false" customHeight="true" outlineLevel="0" collapsed="false">
      <c r="B2" s="3" t="s">
        <v>56</v>
      </c>
      <c r="C2" s="3"/>
      <c r="D2" s="3"/>
      <c r="E2" s="3"/>
      <c r="F2" s="3"/>
    </row>
    <row r="3" customFormat="false" ht="7.5" hidden="false" customHeight="true" outlineLevel="0" collapsed="false"/>
    <row r="4" customFormat="false" ht="21.75" hidden="false" customHeight="true" outlineLevel="0" collapsed="false">
      <c r="B4" s="15" t="s">
        <v>22</v>
      </c>
      <c r="C4" s="15" t="s">
        <v>57</v>
      </c>
      <c r="D4" s="15" t="s">
        <v>58</v>
      </c>
      <c r="E4" s="15" t="s">
        <v>59</v>
      </c>
      <c r="F4" s="15" t="s">
        <v>60</v>
      </c>
    </row>
    <row r="5" customFormat="false" ht="24" hidden="false" customHeight="true" outlineLevel="0" collapsed="false">
      <c r="B5" s="16" t="s">
        <v>29</v>
      </c>
      <c r="C5" s="33" t="n">
        <f aca="false">('⚙️ Assumptions'!C5*(1+'⚙️ Assumptions'!D5)*(1+'⚙️ Assumptions'!E5*'⚙️ Assumptions'!F5))*AVERAGE('📅 Hire Plan'!C5,'📅 Hire Plan'!D5,'📅 Hire Plan'!E5,'📅 Hire Plan'!F5)</f>
        <v>123750</v>
      </c>
      <c r="D5" s="33" t="n">
        <f aca="false">('⚙️ Assumptions'!C5*(1+'⚙️ Assumptions'!D5)*(1+'⚙️ Assumptions'!E5*'⚙️ Assumptions'!F5))*AVERAGE('📅 Hire Plan'!G5,'📅 Hire Plan'!H5,'📅 Hire Plan'!I5,'📅 Hire Plan'!J5)</f>
        <v>206250</v>
      </c>
      <c r="E5" s="33" t="n">
        <f aca="false">('⚙️ Assumptions'!C5*(1+'⚙️ Assumptions'!D5)*(1+'⚙️ Assumptions'!E5*'⚙️ Assumptions'!F5))*AVERAGE('📅 Hire Plan'!K5,'📅 Hire Plan'!L5,'📅 Hire Plan'!M5,'📅 Hire Plan'!N5)</f>
        <v>330000</v>
      </c>
      <c r="F5" s="34" t="n">
        <f aca="false">SUM(C5:E5)</f>
        <v>660000</v>
      </c>
    </row>
    <row r="6" customFormat="false" ht="24" hidden="false" customHeight="true" outlineLevel="0" collapsed="false">
      <c r="B6" s="21" t="s">
        <v>31</v>
      </c>
      <c r="C6" s="35" t="n">
        <f aca="false">('⚙️ Assumptions'!C6*(1+'⚙️ Assumptions'!D6)*(1+'⚙️ Assumptions'!E6*'⚙️ Assumptions'!F6))*AVERAGE('📅 Hire Plan'!C6,'📅 Hire Plan'!D6,'📅 Hire Plan'!E6,'📅 Hire Plan'!F6)</f>
        <v>94500</v>
      </c>
      <c r="D6" s="35" t="n">
        <f aca="false">('⚙️ Assumptions'!C6*(1+'⚙️ Assumptions'!D6)*(1+'⚙️ Assumptions'!E6*'⚙️ Assumptions'!F6))*AVERAGE('📅 Hire Plan'!G6,'📅 Hire Plan'!H6,'📅 Hire Plan'!I6,'📅 Hire Plan'!J6)</f>
        <v>189000</v>
      </c>
      <c r="E6" s="35" t="n">
        <f aca="false">('⚙️ Assumptions'!C6*(1+'⚙️ Assumptions'!D6)*(1+'⚙️ Assumptions'!E6*'⚙️ Assumptions'!F6))*AVERAGE('📅 Hire Plan'!K6,'📅 Hire Plan'!L6,'📅 Hire Plan'!M6,'📅 Hire Plan'!N6)</f>
        <v>330750</v>
      </c>
      <c r="F6" s="36" t="n">
        <f aca="false">SUM(C6:E6)</f>
        <v>614250</v>
      </c>
    </row>
    <row r="7" customFormat="false" ht="24" hidden="false" customHeight="true" outlineLevel="0" collapsed="false">
      <c r="B7" s="23" t="s">
        <v>33</v>
      </c>
      <c r="C7" s="37" t="n">
        <f aca="false">('⚙️ Assumptions'!C7*(1+'⚙️ Assumptions'!D7)*(1+'⚙️ Assumptions'!E7*'⚙️ Assumptions'!F7))*AVERAGE('📅 Hire Plan'!C7,'📅 Hire Plan'!D7,'📅 Hire Plan'!E7,'📅 Hire Plan'!F7)</f>
        <v>128906.25</v>
      </c>
      <c r="D7" s="37" t="n">
        <f aca="false">('⚙️ Assumptions'!C7*(1+'⚙️ Assumptions'!D7)*(1+'⚙️ Assumptions'!E7*'⚙️ Assumptions'!F7))*AVERAGE('📅 Hire Plan'!G7,'📅 Hire Plan'!H7,'📅 Hire Plan'!I7,'📅 Hire Plan'!J7)</f>
        <v>171875</v>
      </c>
      <c r="E7" s="37" t="n">
        <f aca="false">('⚙️ Assumptions'!C7*(1+'⚙️ Assumptions'!D7)*(1+'⚙️ Assumptions'!E7*'⚙️ Assumptions'!F7))*AVERAGE('📅 Hire Plan'!K7,'📅 Hire Plan'!L7,'📅 Hire Plan'!M7,'📅 Hire Plan'!N7)</f>
        <v>257812.5</v>
      </c>
      <c r="F7" s="38" t="n">
        <f aca="false">SUM(C7:E7)</f>
        <v>558593.75</v>
      </c>
    </row>
    <row r="8" customFormat="false" ht="24" hidden="false" customHeight="true" outlineLevel="0" collapsed="false">
      <c r="B8" s="25" t="s">
        <v>35</v>
      </c>
      <c r="C8" s="39" t="n">
        <f aca="false">('⚙️ Assumptions'!C8*(1+'⚙️ Assumptions'!D8)*(1+'⚙️ Assumptions'!E8*'⚙️ Assumptions'!F8))*AVERAGE('📅 Hire Plan'!C8,'📅 Hire Plan'!D8,'📅 Hire Plan'!E8,'📅 Hire Plan'!F8)</f>
        <v>35937.5</v>
      </c>
      <c r="D8" s="39" t="n">
        <f aca="false">('⚙️ Assumptions'!C8*(1+'⚙️ Assumptions'!D8)*(1+'⚙️ Assumptions'!E8*'⚙️ Assumptions'!F8))*AVERAGE('📅 Hire Plan'!G8,'📅 Hire Plan'!H8,'📅 Hire Plan'!I8,'📅 Hire Plan'!J8)</f>
        <v>143750</v>
      </c>
      <c r="E8" s="39" t="n">
        <f aca="false">('⚙️ Assumptions'!C8*(1+'⚙️ Assumptions'!D8)*(1+'⚙️ Assumptions'!E8*'⚙️ Assumptions'!F8))*AVERAGE('📅 Hire Plan'!K8,'📅 Hire Plan'!L8,'📅 Hire Plan'!M8,'📅 Hire Plan'!N8)</f>
        <v>143750</v>
      </c>
      <c r="F8" s="40" t="n">
        <f aca="false">SUM(C8:E8)</f>
        <v>323437.5</v>
      </c>
    </row>
    <row r="9" customFormat="false" ht="24" hidden="false" customHeight="true" outlineLevel="0" collapsed="false">
      <c r="B9" s="27" t="s">
        <v>37</v>
      </c>
      <c r="C9" s="41" t="n">
        <f aca="false">('⚙️ Assumptions'!C9*(1+'⚙️ Assumptions'!D9)*(1+'⚙️ Assumptions'!E9*'⚙️ Assumptions'!F9))*AVERAGE('📅 Hire Plan'!C9,'📅 Hire Plan'!D9,'📅 Hire Plan'!E9,'📅 Hire Plan'!F9)</f>
        <v>0</v>
      </c>
      <c r="D9" s="41" t="n">
        <f aca="false">('⚙️ Assumptions'!C9*(1+'⚙️ Assumptions'!D9)*(1+'⚙️ Assumptions'!E9*'⚙️ Assumptions'!F9))*AVERAGE('📅 Hire Plan'!G9,'📅 Hire Plan'!H9,'📅 Hire Plan'!I9,'📅 Hire Plan'!J9)</f>
        <v>98437.5</v>
      </c>
      <c r="E9" s="41" t="n">
        <f aca="false">('⚙️ Assumptions'!C9*(1+'⚙️ Assumptions'!D9)*(1+'⚙️ Assumptions'!E9*'⚙️ Assumptions'!F9))*AVERAGE('📅 Hire Plan'!K9,'📅 Hire Plan'!L9,'📅 Hire Plan'!M9,'📅 Hire Plan'!N9)</f>
        <v>131250</v>
      </c>
      <c r="F9" s="42" t="n">
        <f aca="false">SUM(C9:E9)</f>
        <v>229687.5</v>
      </c>
    </row>
    <row r="10" customFormat="false" ht="27.75" hidden="false" customHeight="true" outlineLevel="0" collapsed="false">
      <c r="B10" s="29" t="s">
        <v>61</v>
      </c>
      <c r="C10" s="43" t="n">
        <f aca="false">SUM(C5:C9)</f>
        <v>383093.75</v>
      </c>
      <c r="D10" s="43" t="n">
        <f aca="false">SUM(D5:D9)</f>
        <v>809312.5</v>
      </c>
      <c r="E10" s="43" t="n">
        <f aca="false">SUM(E5:E9)</f>
        <v>1193562.5</v>
      </c>
      <c r="F10" s="43" t="n">
        <f aca="false">SUM(F5:F9)</f>
        <v>2385968.75</v>
      </c>
    </row>
    <row r="11" customFormat="false" ht="7.5" hidden="false" customHeight="true" outlineLevel="0" collapsed="false"/>
    <row r="12" customFormat="false" ht="27.75" hidden="false" customHeight="true" outlineLevel="0" collapsed="false">
      <c r="B12" s="29" t="s">
        <v>62</v>
      </c>
      <c r="C12" s="44" t="n">
        <f aca="false">'📅 Hire Plan'!F10</f>
        <v>4</v>
      </c>
      <c r="D12" s="44" t="n">
        <f aca="false">'📅 Hire Plan'!J10</f>
        <v>6</v>
      </c>
      <c r="E12" s="44" t="n">
        <f aca="false">'📅 Hire Plan'!N10</f>
        <v>8</v>
      </c>
      <c r="F12" s="45" t="n">
        <f aca="false">'📅 Hire Plan'!N10</f>
        <v>8</v>
      </c>
    </row>
  </sheetData>
  <mergeCells count="2">
    <mergeCell ref="B1:F1"/>
    <mergeCell ref="B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766E"/>
    <pageSetUpPr fitToPage="false"/>
  </sheetPr>
  <dimension ref="B1:G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30"/>
    <col collapsed="false" customWidth="true" hidden="false" outlineLevel="0" max="6" min="3" style="1" width="14"/>
    <col collapsed="false" customWidth="true" hidden="false" outlineLevel="0" max="7" min="7" style="1" width="4"/>
  </cols>
  <sheetData>
    <row r="1" customFormat="false" ht="30" hidden="false" customHeight="true" outlineLevel="0" collapsed="false">
      <c r="B1" s="2" t="s">
        <v>63</v>
      </c>
      <c r="C1" s="2"/>
      <c r="D1" s="2"/>
      <c r="E1" s="2"/>
      <c r="F1" s="2"/>
    </row>
    <row r="2" customFormat="false" ht="15.75" hidden="false" customHeight="true" outlineLevel="0" collapsed="false">
      <c r="B2" s="3" t="s">
        <v>64</v>
      </c>
      <c r="C2" s="3"/>
      <c r="D2" s="3"/>
      <c r="E2" s="3"/>
      <c r="F2" s="3"/>
    </row>
    <row r="3" customFormat="false" ht="7.5" hidden="false" customHeight="true" outlineLevel="0" collapsed="false"/>
    <row r="4" customFormat="false" ht="21.75" hidden="false" customHeight="true" outlineLevel="0" collapsed="false">
      <c r="B4" s="15" t="s">
        <v>22</v>
      </c>
      <c r="C4" s="15" t="s">
        <v>65</v>
      </c>
      <c r="D4" s="15" t="s">
        <v>66</v>
      </c>
      <c r="E4" s="15" t="s">
        <v>67</v>
      </c>
      <c r="F4" s="15" t="s">
        <v>68</v>
      </c>
      <c r="G4" s="15" t="s">
        <v>69</v>
      </c>
    </row>
    <row r="5" customFormat="false" ht="24" hidden="false" customHeight="true" outlineLevel="0" collapsed="false">
      <c r="B5" s="16" t="s">
        <v>29</v>
      </c>
      <c r="C5" s="33" t="n">
        <f aca="false">'💰 Cost Model'!C5</f>
        <v>123750</v>
      </c>
      <c r="D5" s="33" t="n">
        <f aca="false">'💰 Cost Model'!D5</f>
        <v>206250</v>
      </c>
      <c r="E5" s="33" t="n">
        <f aca="false">'💰 Cost Model'!E5</f>
        <v>330000</v>
      </c>
    </row>
    <row r="6" customFormat="false" ht="24" hidden="false" customHeight="true" outlineLevel="0" collapsed="false">
      <c r="B6" s="21" t="s">
        <v>31</v>
      </c>
      <c r="C6" s="46" t="n">
        <f aca="false">'💰 Cost Model'!C6</f>
        <v>94500</v>
      </c>
      <c r="D6" s="46" t="n">
        <f aca="false">'💰 Cost Model'!D6</f>
        <v>189000</v>
      </c>
      <c r="E6" s="46" t="n">
        <f aca="false">'💰 Cost Model'!E6</f>
        <v>330750</v>
      </c>
    </row>
    <row r="7" customFormat="false" ht="24" hidden="false" customHeight="true" outlineLevel="0" collapsed="false">
      <c r="B7" s="23" t="s">
        <v>33</v>
      </c>
      <c r="C7" s="47" t="n">
        <f aca="false">'💰 Cost Model'!C7</f>
        <v>128906.25</v>
      </c>
      <c r="D7" s="47" t="n">
        <f aca="false">'💰 Cost Model'!D7</f>
        <v>171875</v>
      </c>
      <c r="E7" s="47" t="n">
        <f aca="false">'💰 Cost Model'!E7</f>
        <v>257812.5</v>
      </c>
    </row>
    <row r="8" customFormat="false" ht="24" hidden="false" customHeight="true" outlineLevel="0" collapsed="false">
      <c r="B8" s="25" t="s">
        <v>35</v>
      </c>
      <c r="C8" s="48" t="n">
        <f aca="false">'💰 Cost Model'!C8</f>
        <v>35937.5</v>
      </c>
      <c r="D8" s="48" t="n">
        <f aca="false">'💰 Cost Model'!D8</f>
        <v>143750</v>
      </c>
      <c r="E8" s="48" t="n">
        <f aca="false">'💰 Cost Model'!E8</f>
        <v>143750</v>
      </c>
    </row>
    <row r="9" customFormat="false" ht="24" hidden="false" customHeight="true" outlineLevel="0" collapsed="false">
      <c r="B9" s="27" t="s">
        <v>37</v>
      </c>
      <c r="C9" s="49" t="n">
        <f aca="false">'💰 Cost Model'!C9</f>
        <v>0</v>
      </c>
      <c r="D9" s="49" t="n">
        <f aca="false">'💰 Cost Model'!D9</f>
        <v>98437.5</v>
      </c>
      <c r="E9" s="49" t="n">
        <f aca="false">'💰 Cost Model'!E9</f>
        <v>131250</v>
      </c>
    </row>
    <row r="10" customFormat="false" ht="27.75" hidden="false" customHeight="true" outlineLevel="0" collapsed="false">
      <c r="B10" s="29" t="s">
        <v>70</v>
      </c>
      <c r="C10" s="50" t="n">
        <f aca="false">SUM(C5:C9)</f>
        <v>383093.75</v>
      </c>
      <c r="D10" s="50" t="n">
        <f aca="false">SUM(D5:D9)</f>
        <v>809312.5</v>
      </c>
      <c r="E10" s="50" t="n">
        <f aca="false">SUM(E5:E9)</f>
        <v>1193562.5</v>
      </c>
    </row>
    <row r="11" customFormat="false" ht="7.5" hidden="false" customHeight="true" outlineLevel="0" collapsed="false"/>
    <row r="12" customFormat="false" ht="25.5" hidden="false" customHeight="true" outlineLevel="0" collapsed="false">
      <c r="B12" s="29" t="s">
        <v>71</v>
      </c>
      <c r="C12" s="21" t="str">
        <f aca="false">IF(C10&lt;D10,"FTE cheaper in Year 1 — prioritise hiring","Contracting cheaper in Year 1 — use contractors while hiring")</f>
        <v>FTE cheaper in Year 1 — prioritise hiring</v>
      </c>
      <c r="D12" s="21"/>
      <c r="E12" s="21"/>
      <c r="F12" s="21"/>
    </row>
  </sheetData>
  <mergeCells count="3">
    <mergeCell ref="B1:F1"/>
    <mergeCell ref="B2:F2"/>
    <mergeCell ref="C12:F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66534"/>
    <pageSetUpPr fitToPage="false"/>
  </sheetPr>
  <dimension ref="B1:F4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28"/>
    <col collapsed="false" customWidth="true" hidden="false" outlineLevel="0" max="6" min="3" style="1" width="14"/>
    <col collapsed="false" customWidth="true" hidden="false" outlineLevel="0" max="7" min="7" style="1" width="4"/>
  </cols>
  <sheetData>
    <row r="1" customFormat="false" ht="30" hidden="false" customHeight="true" outlineLevel="0" collapsed="false">
      <c r="B1" s="2" t="s">
        <v>72</v>
      </c>
      <c r="C1" s="2"/>
      <c r="D1" s="2"/>
      <c r="E1" s="2"/>
      <c r="F1" s="2"/>
    </row>
    <row r="2" customFormat="false" ht="15.75" hidden="false" customHeight="true" outlineLevel="0" collapsed="false">
      <c r="B2" s="3" t="s">
        <v>73</v>
      </c>
      <c r="C2" s="3"/>
      <c r="D2" s="3"/>
      <c r="E2" s="3"/>
      <c r="F2" s="3"/>
    </row>
    <row r="3" customFormat="false" ht="7.5" hidden="false" customHeight="true" outlineLevel="0" collapsed="false"/>
    <row r="4" customFormat="false" ht="19.5" hidden="false" customHeight="true" outlineLevel="0" collapsed="false">
      <c r="B4" s="51" t="s">
        <v>74</v>
      </c>
      <c r="C4" s="51"/>
      <c r="D4" s="51"/>
      <c r="E4" s="51"/>
      <c r="F4" s="51"/>
    </row>
    <row r="5" customFormat="false" ht="21.75" hidden="false" customHeight="true" outlineLevel="0" collapsed="false">
      <c r="B5" s="15" t="s">
        <v>75</v>
      </c>
      <c r="C5" s="15" t="s">
        <v>76</v>
      </c>
      <c r="D5" s="15" t="s">
        <v>77</v>
      </c>
      <c r="E5" s="15" t="s">
        <v>78</v>
      </c>
      <c r="F5" s="15" t="s">
        <v>60</v>
      </c>
    </row>
    <row r="6" customFormat="false" ht="25.5" hidden="false" customHeight="true" outlineLevel="0" collapsed="false">
      <c r="B6" s="52" t="s">
        <v>79</v>
      </c>
      <c r="C6" s="53" t="n">
        <f aca="false">'💰 Cost Model'!C10</f>
        <v>383093.75</v>
      </c>
      <c r="D6" s="54" t="n">
        <f aca="false">'💰 Cost Model'!D10</f>
        <v>809312.5</v>
      </c>
      <c r="E6" s="55" t="n">
        <f aca="false">'💰 Cost Model'!E10</f>
        <v>1193562.5</v>
      </c>
      <c r="F6" s="56" t="n">
        <f aca="false">'💰 Cost Model'!F10</f>
        <v>2385968.75</v>
      </c>
    </row>
    <row r="7" customFormat="false" ht="25.5" hidden="false" customHeight="true" outlineLevel="0" collapsed="false">
      <c r="B7" s="57" t="s">
        <v>80</v>
      </c>
      <c r="C7" s="58" t="n">
        <f aca="false">'💰 Cost Model'!C12</f>
        <v>4</v>
      </c>
      <c r="D7" s="59" t="n">
        <f aca="false">'💰 Cost Model'!D12</f>
        <v>6</v>
      </c>
      <c r="E7" s="60" t="n">
        <f aca="false">'💰 Cost Model'!E12</f>
        <v>8</v>
      </c>
      <c r="F7" s="61" t="n">
        <f aca="false">'💰 Cost Model'!F12</f>
        <v>8</v>
      </c>
    </row>
    <row r="8" customFormat="false" ht="25.5" hidden="false" customHeight="true" outlineLevel="0" collapsed="false">
      <c r="B8" s="52" t="s">
        <v>81</v>
      </c>
      <c r="C8" s="53" t="n">
        <f aca="false">'⚖️ Build vs Contract'!C10</f>
        <v>383093.75</v>
      </c>
      <c r="D8" s="54" t="n">
        <f aca="false">'⚖️ Build vs Contract'!D10</f>
        <v>809312.5</v>
      </c>
      <c r="E8" s="62" t="s">
        <v>82</v>
      </c>
      <c r="F8" s="63" t="s">
        <v>82</v>
      </c>
    </row>
    <row r="9" customFormat="false" ht="7.5" hidden="false" customHeight="true" outlineLevel="0" collapsed="false"/>
    <row r="10" customFormat="false" ht="19.5" hidden="false" customHeight="true" outlineLevel="0" collapsed="false">
      <c r="B10" s="51" t="s">
        <v>83</v>
      </c>
      <c r="C10" s="51"/>
      <c r="D10" s="51"/>
      <c r="E10" s="51"/>
      <c r="F10" s="51"/>
    </row>
    <row r="11" customFormat="false" ht="21.75" hidden="false" customHeight="true" outlineLevel="0" collapsed="false">
      <c r="B11" s="15" t="s">
        <v>22</v>
      </c>
      <c r="C11" s="15" t="s">
        <v>76</v>
      </c>
      <c r="D11" s="15" t="s">
        <v>77</v>
      </c>
      <c r="E11" s="15" t="s">
        <v>78</v>
      </c>
      <c r="F11" s="15" t="s">
        <v>60</v>
      </c>
    </row>
    <row r="12" customFormat="false" ht="21.75" hidden="false" customHeight="true" outlineLevel="0" collapsed="false">
      <c r="B12" s="16" t="s">
        <v>29</v>
      </c>
      <c r="C12" s="33" t="n">
        <f aca="false">'💰 Cost Model'!C5</f>
        <v>123750</v>
      </c>
      <c r="D12" s="33" t="n">
        <f aca="false">'💰 Cost Model'!D5</f>
        <v>206250</v>
      </c>
      <c r="E12" s="33" t="n">
        <f aca="false">'💰 Cost Model'!E5</f>
        <v>330000</v>
      </c>
      <c r="F12" s="33" t="n">
        <f aca="false">'💰 Cost Model'!F5</f>
        <v>660000</v>
      </c>
    </row>
    <row r="13" customFormat="false" ht="21.75" hidden="false" customHeight="true" outlineLevel="0" collapsed="false">
      <c r="B13" s="21" t="s">
        <v>31</v>
      </c>
      <c r="C13" s="35" t="n">
        <f aca="false">'💰 Cost Model'!C6</f>
        <v>94500</v>
      </c>
      <c r="D13" s="35" t="n">
        <f aca="false">'💰 Cost Model'!D6</f>
        <v>189000</v>
      </c>
      <c r="E13" s="35" t="n">
        <f aca="false">'💰 Cost Model'!E6</f>
        <v>330750</v>
      </c>
      <c r="F13" s="35" t="n">
        <f aca="false">'💰 Cost Model'!F6</f>
        <v>614250</v>
      </c>
    </row>
    <row r="14" customFormat="false" ht="21.75" hidden="false" customHeight="true" outlineLevel="0" collapsed="false">
      <c r="B14" s="23" t="s">
        <v>33</v>
      </c>
      <c r="C14" s="37" t="n">
        <f aca="false">'💰 Cost Model'!C7</f>
        <v>128906.25</v>
      </c>
      <c r="D14" s="37" t="n">
        <f aca="false">'💰 Cost Model'!D7</f>
        <v>171875</v>
      </c>
      <c r="E14" s="37" t="n">
        <f aca="false">'💰 Cost Model'!E7</f>
        <v>257812.5</v>
      </c>
      <c r="F14" s="37" t="n">
        <f aca="false">'💰 Cost Model'!F7</f>
        <v>558593.75</v>
      </c>
    </row>
    <row r="15" customFormat="false" ht="21.75" hidden="false" customHeight="true" outlineLevel="0" collapsed="false">
      <c r="B15" s="25" t="s">
        <v>35</v>
      </c>
      <c r="C15" s="39" t="n">
        <f aca="false">'💰 Cost Model'!C8</f>
        <v>35937.5</v>
      </c>
      <c r="D15" s="39" t="n">
        <f aca="false">'💰 Cost Model'!D8</f>
        <v>143750</v>
      </c>
      <c r="E15" s="39" t="n">
        <f aca="false">'💰 Cost Model'!E8</f>
        <v>143750</v>
      </c>
      <c r="F15" s="39" t="n">
        <f aca="false">'💰 Cost Model'!F8</f>
        <v>323437.5</v>
      </c>
    </row>
    <row r="16" customFormat="false" ht="21.75" hidden="false" customHeight="true" outlineLevel="0" collapsed="false">
      <c r="B16" s="27" t="s">
        <v>37</v>
      </c>
      <c r="C16" s="41" t="n">
        <f aca="false">'💰 Cost Model'!C9</f>
        <v>0</v>
      </c>
      <c r="D16" s="41" t="n">
        <f aca="false">'💰 Cost Model'!D9</f>
        <v>98437.5</v>
      </c>
      <c r="E16" s="41" t="n">
        <f aca="false">'💰 Cost Model'!E9</f>
        <v>131250</v>
      </c>
      <c r="F16" s="41" t="n">
        <f aca="false">'💰 Cost Model'!F9</f>
        <v>229687.5</v>
      </c>
    </row>
    <row r="17" customFormat="false" ht="25.5" hidden="false" customHeight="true" outlineLevel="0" collapsed="false">
      <c r="B17" s="29" t="s">
        <v>70</v>
      </c>
      <c r="C17" s="50" t="n">
        <f aca="false">SUM(C12:C16)</f>
        <v>383093.75</v>
      </c>
      <c r="D17" s="50" t="n">
        <f aca="false">SUM(D12:D16)</f>
        <v>809312.5</v>
      </c>
      <c r="E17" s="50" t="n">
        <f aca="false">SUM(E12:E16)</f>
        <v>1193562.5</v>
      </c>
      <c r="F17" s="50" t="n">
        <f aca="false">SUM(F12:F16)</f>
        <v>2385968.75</v>
      </c>
    </row>
    <row r="18" customFormat="false" ht="7.5" hidden="false" customHeight="true" outlineLevel="0" collapsed="false"/>
    <row r="19" customFormat="false" ht="19.5" hidden="false" customHeight="true" outlineLevel="0" collapsed="false">
      <c r="B19" s="51" t="s">
        <v>84</v>
      </c>
      <c r="C19" s="51"/>
      <c r="D19" s="51"/>
      <c r="E19" s="51"/>
      <c r="F19" s="51"/>
    </row>
    <row r="20" customFormat="false" ht="19.5" hidden="false" customHeight="true" outlineLevel="0" collapsed="false">
      <c r="B20" s="64" t="s">
        <v>85</v>
      </c>
      <c r="C20" s="64" t="s">
        <v>57</v>
      </c>
      <c r="D20" s="64" t="s">
        <v>58</v>
      </c>
      <c r="E20" s="64" t="s">
        <v>59</v>
      </c>
    </row>
    <row r="21" customFormat="false" ht="18" hidden="false" customHeight="true" outlineLevel="0" collapsed="false">
      <c r="B21" s="65" t="s">
        <v>29</v>
      </c>
      <c r="C21" s="66" t="n">
        <f aca="false">'💰 Cost Model'!C5</f>
        <v>123750</v>
      </c>
      <c r="D21" s="66" t="n">
        <f aca="false">'💰 Cost Model'!D5</f>
        <v>206250</v>
      </c>
      <c r="E21" s="66" t="n">
        <f aca="false">'💰 Cost Model'!E5</f>
        <v>330000</v>
      </c>
    </row>
    <row r="22" customFormat="false" ht="18" hidden="false" customHeight="true" outlineLevel="0" collapsed="false">
      <c r="B22" s="65" t="s">
        <v>31</v>
      </c>
      <c r="C22" s="66" t="n">
        <f aca="false">'💰 Cost Model'!C6</f>
        <v>94500</v>
      </c>
      <c r="D22" s="66" t="n">
        <f aca="false">'💰 Cost Model'!D6</f>
        <v>189000</v>
      </c>
      <c r="E22" s="66" t="n">
        <f aca="false">'💰 Cost Model'!E6</f>
        <v>330750</v>
      </c>
    </row>
    <row r="23" customFormat="false" ht="18" hidden="false" customHeight="true" outlineLevel="0" collapsed="false">
      <c r="B23" s="65" t="s">
        <v>33</v>
      </c>
      <c r="C23" s="66" t="n">
        <f aca="false">'💰 Cost Model'!C7</f>
        <v>128906.25</v>
      </c>
      <c r="D23" s="66" t="n">
        <f aca="false">'💰 Cost Model'!D7</f>
        <v>171875</v>
      </c>
      <c r="E23" s="66" t="n">
        <f aca="false">'💰 Cost Model'!E7</f>
        <v>257812.5</v>
      </c>
    </row>
    <row r="24" customFormat="false" ht="18" hidden="false" customHeight="true" outlineLevel="0" collapsed="false">
      <c r="B24" s="65" t="s">
        <v>35</v>
      </c>
      <c r="C24" s="66" t="n">
        <f aca="false">'💰 Cost Model'!C8</f>
        <v>35937.5</v>
      </c>
      <c r="D24" s="66" t="n">
        <f aca="false">'💰 Cost Model'!D8</f>
        <v>143750</v>
      </c>
      <c r="E24" s="66" t="n">
        <f aca="false">'💰 Cost Model'!E8</f>
        <v>143750</v>
      </c>
    </row>
    <row r="25" customFormat="false" ht="18" hidden="false" customHeight="true" outlineLevel="0" collapsed="false">
      <c r="B25" s="65" t="s">
        <v>37</v>
      </c>
      <c r="C25" s="66" t="n">
        <f aca="false">'💰 Cost Model'!C9</f>
        <v>0</v>
      </c>
      <c r="D25" s="66" t="n">
        <f aca="false">'💰 Cost Model'!D9</f>
        <v>98437.5</v>
      </c>
      <c r="E25" s="66" t="n">
        <f aca="false">'💰 Cost Model'!E9</f>
        <v>131250</v>
      </c>
    </row>
    <row r="42" customFormat="false" ht="18" hidden="false" customHeight="true" outlineLevel="0" collapsed="false">
      <c r="B42" s="14" t="s">
        <v>86</v>
      </c>
      <c r="C42" s="14"/>
      <c r="D42" s="14"/>
      <c r="E42" s="14"/>
      <c r="F42" s="14"/>
    </row>
  </sheetData>
  <mergeCells count="6">
    <mergeCell ref="B1:F1"/>
    <mergeCell ref="B2:F2"/>
    <mergeCell ref="B4:F4"/>
    <mergeCell ref="B10:F10"/>
    <mergeCell ref="B19:F19"/>
    <mergeCell ref="B42:F4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2026-03-15T03:42:06Z</dcterms:created>
  <dc:creator>openpyxl</dc:creator>
  <dc:description/>
  <dc:language>en-US</dc:language>
  <cp:lastModifiedBy/>
  <dcterms:modified xsi:type="dcterms:W3CDTF">2026-03-15T03:42:38Z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