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📖 Guide" sheetId="1" state="visible" r:id="rId3"/>
    <sheet name="⚙️ Inputs" sheetId="2" state="visible" r:id="rId4"/>
    <sheet name="💰 Cost Model" sheetId="3" state="visible" r:id="rId5"/>
    <sheet name="📐 Break-Even" sheetId="4" state="visible" r:id="rId6"/>
    <sheet name="🔍 Qualitative" sheetId="5" state="visible" r:id="rId7"/>
    <sheet name="📊 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<sst xmlns="http://schemas.openxmlformats.org/spreadsheetml/2006/main" count="107" uniqueCount="106">
  <si>
    <t xml:space="preserve">AI Build vs. Buy Decision Model  —  How To Use</t>
  </si>
  <si>
    <t xml:space="preserve">3-year comparative analysis  |  Build vs. 2 Vendors  |  EfuturesCFO.com</t>
  </si>
  <si>
    <t xml:space="preserve">WHAT THIS MODEL DOES</t>
  </si>
  <si>
    <t xml:space="preserve">This model helps a CFO or technology leader compare the total 3-year cost and strategic value of building an AI capability internally versus purchasing a vendor solution. It covers all cost components (development, licensing, integration, talent, maintenance), a qualitative capability gap assessment, time-to-value comparison, and a break-even analysis showing when Build becomes cheaper than Buy.</t>
  </si>
  <si>
    <t xml:space="preserve">DATA FLOW</t>
  </si>
  <si>
    <t xml:space="preserve">⚙️ Inputs</t>
  </si>
  <si>
    <t xml:space="preserve">Enter costs for Build and each Vendor across all line items. Replace Vendor A / B with actual names.</t>
  </si>
  <si>
    <t xml:space="preserve">Feeds Cost Model</t>
  </si>
  <si>
    <t xml:space="preserve">💰 Cost Model</t>
  </si>
  <si>
    <t xml:space="preserve">3-year TCO comparison across all options. Identifies cheapest option per year and in total.</t>
  </si>
  <si>
    <t xml:space="preserve">Feeds Break-Even</t>
  </si>
  <si>
    <t xml:space="preserve">📐 Break-Even</t>
  </si>
  <si>
    <t xml:space="preserve">Shows cumulative costs year by year. Identifies the crossover point where Build becomes cheaper than Buy.</t>
  </si>
  <si>
    <t xml:space="preserve">Feeds Dashboard</t>
  </si>
  <si>
    <t xml:space="preserve">🔍 Qualitative</t>
  </si>
  <si>
    <t xml:space="preserve">Score each option 1–5 on capability gap, time-to-value, strategic control, and vendor risk.</t>
  </si>
  <si>
    <t xml:space="preserve">📊 Dashboard</t>
  </si>
  <si>
    <t xml:space="preserve">Side-by-side summary: total 3-yr cost, TCO per year, qualitative scores, and recommended decision.</t>
  </si>
  <si>
    <t xml:space="preserve">Final output</t>
  </si>
  <si>
    <t xml:space="preserve">© 2025 EfuturesCFO.com  |  AI Build vs. Buy Decision Model  |  $10M–$100M companies</t>
  </si>
  <si>
    <t xml:space="preserve">⚙️  Inputs — Build vs. Buy Cost Assumptions</t>
  </si>
  <si>
    <t xml:space="preserve">Blue cells = your inputs. Replace 'Vendor A' and 'Vendor B' with actual vendor names in row 5.</t>
  </si>
  <si>
    <t xml:space="preserve">OPTION NAME</t>
  </si>
  <si>
    <t xml:space="preserve">Build (Internal)</t>
  </si>
  <si>
    <t xml:space="preserve">Vendor A</t>
  </si>
  <si>
    <t xml:space="preserve">Vendor B</t>
  </si>
  <si>
    <t xml:space="preserve">NOTE</t>
  </si>
  <si>
    <t xml:space="preserve">ONE-TIME / YEAR 1 COSTS</t>
  </si>
  <si>
    <t xml:space="preserve">Development / Setup ($)</t>
  </si>
  <si>
    <t xml:space="preserve">Internal build vs. vendor onboarding</t>
  </si>
  <si>
    <t xml:space="preserve">Data Preparation &amp; Integration ($)</t>
  </si>
  <si>
    <t xml:space="preserve">Data pipelines, API integration</t>
  </si>
  <si>
    <t xml:space="preserve">Internal IT &amp; Project Team Time ($)</t>
  </si>
  <si>
    <t xml:space="preserve">Staff time diverted to project</t>
  </si>
  <si>
    <t xml:space="preserve">Training &amp; Change Management ($)</t>
  </si>
  <si>
    <t xml:space="preserve">Team training on new system</t>
  </si>
  <si>
    <t xml:space="preserve">TOTAL YEAR 1 ONE-TIME</t>
  </si>
  <si>
    <t xml:space="preserve">RECURRING ANNUAL COSTS (per year)</t>
  </si>
  <si>
    <t xml:space="preserve">Software / Licence / SaaS ($)</t>
  </si>
  <si>
    <t xml:space="preserve">Build=infrastructure; Buy=licence</t>
  </si>
  <si>
    <t xml:space="preserve">Internal Maintenance &amp; Ops FTE ($)</t>
  </si>
  <si>
    <t xml:space="preserve">Ongoing staff time</t>
  </si>
  <si>
    <t xml:space="preserve">Vendor Support / SLA ($)</t>
  </si>
  <si>
    <t xml:space="preserve">Vendor premium support tier</t>
  </si>
  <si>
    <t xml:space="preserve">Model Retraining / Updates ($)</t>
  </si>
  <si>
    <t xml:space="preserve">Continuous improvement costs</t>
  </si>
  <si>
    <t xml:space="preserve">TOTAL ANNUAL RECURRING</t>
  </si>
  <si>
    <t xml:space="preserve">TIME-TO-VALUE ESTIMATES</t>
  </si>
  <si>
    <t xml:space="preserve">Estimated Time to First Value (months)</t>
  </si>
  <si>
    <t xml:space="preserve">How long until initial benefits realised</t>
  </si>
  <si>
    <t xml:space="preserve">Estimated Full Deployment (months)</t>
  </si>
  <si>
    <t xml:space="preserve">Time to full production deployment</t>
  </si>
  <si>
    <t xml:space="preserve">💰  3-Year Total Cost of Ownership Comparison</t>
  </si>
  <si>
    <t xml:space="preserve">All values from ⚙️ Inputs. Year 1 = one-time + recurring. Years 2–3 = recurring only.</t>
  </si>
  <si>
    <t xml:space="preserve">COST COMPONENT</t>
  </si>
  <si>
    <t xml:space="preserve">LOWEST COST</t>
  </si>
  <si>
    <t xml:space="preserve">Year 1 Total (one-time + recurring)</t>
  </si>
  <si>
    <t xml:space="preserve">Year 2 Total (recurring only)</t>
  </si>
  <si>
    <t xml:space="preserve">Year 3 Total (recurring only)</t>
  </si>
  <si>
    <t xml:space="preserve">3-YEAR TOTAL COST</t>
  </si>
  <si>
    <t xml:space="preserve">RECOMMENDED ON COST ALONE</t>
  </si>
  <si>
    <t xml:space="preserve">Option</t>
  </si>
  <si>
    <t xml:space="preserve">Year 1</t>
  </si>
  <si>
    <t xml:space="preserve">Year 2</t>
  </si>
  <si>
    <t xml:space="preserve">Year 3</t>
  </si>
  <si>
    <t xml:space="preserve">3-Yr Total</t>
  </si>
  <si>
    <t xml:space="preserve">📐  Cumulative Cost Comparison — Break-Even Analysis</t>
  </si>
  <si>
    <t xml:space="preserve">Shows when Build becomes cheaper than Buy. Cumulative cost at end of each year.</t>
  </si>
  <si>
    <t xml:space="preserve">PERIOD</t>
  </si>
  <si>
    <t xml:space="preserve">End of Year 1</t>
  </si>
  <si>
    <t xml:space="preserve">End of Year 2</t>
  </si>
  <si>
    <t xml:space="preserve">End of Year 3</t>
  </si>
  <si>
    <t xml:space="preserve">BREAK-EVEN INSIGHT</t>
  </si>
  <si>
    <t xml:space="preserve">🔍  Qualitative Assessment — Beyond Cost</t>
  </si>
  <si>
    <t xml:space="preserve">Score each option 1–5 per factor. This captures what TCO alone cannot.</t>
  </si>
  <si>
    <t xml:space="preserve">FACTOR</t>
  </si>
  <si>
    <t xml:space="preserve">NOTES</t>
  </si>
  <si>
    <t xml:space="preserve">Capability Fit</t>
  </si>
  <si>
    <t xml:space="preserve">How well does this option meet functional requirements?</t>
  </si>
  <si>
    <t xml:space="preserve">Time to Value</t>
  </si>
  <si>
    <t xml:space="preserve">How quickly will we see business results?</t>
  </si>
  <si>
    <t xml:space="preserve">Strategic Control</t>
  </si>
  <si>
    <t xml:space="preserve">How much control do we retain over the AI capability?</t>
  </si>
  <si>
    <t xml:space="preserve">Vendor / Dependency Risk</t>
  </si>
  <si>
    <t xml:space="preserve">Risk of vendor lock-in, price increase, or discontinuation.</t>
  </si>
  <si>
    <t xml:space="preserve">Scalability</t>
  </si>
  <si>
    <t xml:space="preserve">How well does this option scale as we grow?</t>
  </si>
  <si>
    <t xml:space="preserve">Integration Ease</t>
  </si>
  <si>
    <t xml:space="preserve">How easy is it to integrate with existing systems?</t>
  </si>
  <si>
    <t xml:space="preserve">TOTAL QUALITATIVE SCORE (out of 30)</t>
  </si>
  <si>
    <t xml:space="preserve">📊  Build vs. Buy — Decision Dashboard</t>
  </si>
  <si>
    <t xml:space="preserve">Side-by-side summary. Combines financial and qualitative scores to support final decision.</t>
  </si>
  <si>
    <t xml:space="preserve">METRIC</t>
  </si>
  <si>
    <t xml:space="preserve">3-Year Total Cost ($)</t>
  </si>
  <si>
    <t xml:space="preserve">Year 1 Cost ($)</t>
  </si>
  <si>
    <t xml:space="preserve">Time to First Value (mo)</t>
  </si>
  <si>
    <t xml:space="preserve">Qualitative Score (/30)</t>
  </si>
  <si>
    <t xml:space="preserve">RECOMMENDED DECISION (based on combined score)</t>
  </si>
  <si>
    <t xml:space="preserve">DECISION GUIDANCE</t>
  </si>
  <si>
    <t xml:space="preserve">Choose Build if</t>
  </si>
  <si>
    <t xml:space="preserve">Strategic control is paramount, you have strong engineering talent, and long-term cost is lowest after break-even.</t>
  </si>
  <si>
    <t xml:space="preserve">Choose Vendor if</t>
  </si>
  <si>
    <t xml:space="preserve">Speed to value matters most, internal talent is scarce, or Build cost remains higher over 3 years.</t>
  </si>
  <si>
    <t xml:space="preserve">Hybrid option</t>
  </si>
  <si>
    <t xml:space="preserve">License a vendor for Year 1, build proprietary capability in Year 2–3 once you understand the problem space.</t>
  </si>
  <si>
    <t xml:space="preserve">© 2025 EfuturesCFO.com  |  AI Build vs. Buy Model  |  $10M–$100M companies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</si>
</sst>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#,##0;\(#,##0\);\-"/>
    <numFmt numFmtId="167" formatCode="0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sz val="10"/>
      <color rgb="FF1E293B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1D4ED8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b val="true"/>
      <sz val="11"/>
      <color rgb="FF166534"/>
      <name val="Calibri"/>
      <family val="0"/>
      <charset val="1"/>
    </font>
    <font>
      <b val="true"/>
      <sz val="13"/>
      <color rgb="FFC9A84C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sz val="9"/>
      <color rgb="FF1E293B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2"/>
      <color rgb="FF1E293B"/>
      <name val="Calibri"/>
      <family val="0"/>
      <charset val="1"/>
    </font>
    <font>
      <i val="true"/>
      <sz val="10"/>
      <color rgb="FF475569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C9A84C"/>
        <bgColor rgb="FFFF9900"/>
      </patternFill>
    </fill>
    <fill>
      <patternFill patternType="solid">
        <fgColor rgb="FFF1F5F9"/>
        <bgColor rgb="FFEFF6FF"/>
      </patternFill>
    </fill>
    <fill>
      <patternFill patternType="solid">
        <fgColor rgb="FFFFFFFF"/>
        <bgColor rgb="FFF1F5F9"/>
      </patternFill>
    </fill>
    <fill>
      <patternFill patternType="solid">
        <fgColor rgb="FFEFF6FF"/>
        <bgColor rgb="FFF1F5F9"/>
      </patternFill>
    </fill>
    <fill>
      <patternFill patternType="solid">
        <fgColor rgb="FF475569"/>
        <bgColor rgb="FF166534"/>
      </patternFill>
    </fill>
    <fill>
      <patternFill patternType="solid">
        <fgColor rgb="FFFEF3C7"/>
        <bgColor rgb="FFF1F5F9"/>
      </patternFill>
    </fill>
    <fill>
      <patternFill patternType="solid">
        <fgColor rgb="FFDCFCE7"/>
        <bgColor rgb="FFCCFBF1"/>
      </patternFill>
    </fill>
    <fill>
      <patternFill patternType="solid">
        <fgColor rgb="FF166534"/>
        <bgColor rgb="FF0F766E"/>
      </patternFill>
    </fill>
    <fill>
      <patternFill patternType="solid">
        <fgColor rgb="FFDBEAFE"/>
        <bgColor rgb="FFEFF6FF"/>
      </patternFill>
    </fill>
    <fill>
      <patternFill patternType="solid">
        <fgColor rgb="FFCCFBF1"/>
        <bgColor rgb="FFDCFCE7"/>
      </patternFill>
    </fill>
    <fill>
      <patternFill patternType="solid">
        <fgColor rgb="FF1D4ED8"/>
        <bgColor rgb="FF3366FF"/>
      </patternFill>
    </fill>
    <fill>
      <patternFill patternType="solid">
        <fgColor rgb="FF0F766E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1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F766E"/>
      <rgbColor rgb="FFD9D9D9"/>
      <rgbColor rgb="FF878787"/>
      <rgbColor rgb="FF9999FF"/>
      <rgbColor rgb="FFB45309"/>
      <rgbColor rgb="FFFEF3C7"/>
      <rgbColor rgb="FFCCFBF1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FCE7"/>
      <rgbColor rgb="FFDBEAFE"/>
      <rgbColor rgb="FFF1F5F9"/>
      <rgbColor rgb="FF99CCFF"/>
      <rgbColor rgb="FFFF99CC"/>
      <rgbColor rgb="FFCC99FF"/>
      <rgbColor rgb="FFEFF6FF"/>
      <rgbColor rgb="FF3366FF"/>
      <rgbColor rgb="FF33CCCC"/>
      <rgbColor rgb="FF99CC00"/>
      <rgbColor rgb="FFFFCC00"/>
      <rgbColor rgb="FFFF9900"/>
      <rgbColor rgb="FFFF6600"/>
      <rgbColor rgb="FF8064A2"/>
      <rgbColor rgb="FFC9A84C"/>
      <rgbColor rgb="FF003366"/>
      <rgbColor rgb="FF339966"/>
      <rgbColor rgb="FF003300"/>
      <rgbColor rgb="FF333300"/>
      <rgbColor rgb="FF991B1B"/>
      <rgbColor rgb="FF993366"/>
      <rgbColor rgb="FF47556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3-Year Cost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'💰 Cost Model'!C12</c:f>
              <c:strCache>
                <c:ptCount val="1"/>
                <c:pt idx="0">
                  <c:v>Year 1</c:v>
                </c:pt>
              </c:strCache>
            </c:strRef>
          </c:tx>
          <c:spPr>
            <a:solidFill>
              <a:srgbClr val="1d4ed8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'💰 Cost Model'!$B$13:$B$15</c:f>
              <c:strCache>
                <c:ptCount val="3"/>
                <c:pt idx="0">
                  <c:v>Build (Internal)</c:v>
                </c:pt>
                <c:pt idx="1">
                  <c:v>Vendor A</c:v>
                </c:pt>
                <c:pt idx="2">
                  <c:v>Vendor B</c:v>
                </c:pt>
              </c:strCache>
            </c:strRef>
          </c:cat>
          <c:val>
            <c:numRef>
              <c:f>'💰 Cost Model'!$C$13:$C$15</c:f>
              <c:numCache>
                <c:formatCode>\$#,##0;"($"#,##0\);\-</c:formatCode>
                <c:ptCount val="3"/>
                <c:pt idx="0">
                  <c:v>239000</c:v>
                </c:pt>
                <c:pt idx="1">
                  <c:v>168000</c:v>
                </c:pt>
                <c:pt idx="2">
                  <c:v>133000</c:v>
                </c:pt>
              </c:numCache>
            </c:numRef>
          </c:val>
        </c:ser>
        <c:ser>
          <c:idx val="1"/>
          <c:order val="1"/>
          <c:tx>
            <c:strRef>
              <c:f>'💰 Cost Model'!D12</c:f>
              <c:strCache>
                <c:ptCount val="1"/>
                <c:pt idx="0">
                  <c:v>Year 2</c:v>
                </c:pt>
              </c:strCache>
            </c:strRef>
          </c:tx>
          <c:spPr>
            <a:solidFill>
              <a:srgbClr val="16653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'💰 Cost Model'!$B$13:$B$15</c:f>
              <c:strCache>
                <c:ptCount val="3"/>
                <c:pt idx="0">
                  <c:v>Build (Internal)</c:v>
                </c:pt>
                <c:pt idx="1">
                  <c:v>Vendor A</c:v>
                </c:pt>
                <c:pt idx="2">
                  <c:v>Vendor B</c:v>
                </c:pt>
              </c:strCache>
            </c:strRef>
          </c:cat>
          <c:val>
            <c:numRef>
              <c:f>'💰 Cost Model'!$D$13:$D$15</c:f>
              <c:numCache>
                <c:formatCode>\$#,##0;"($"#,##0\);\-</c:formatCode>
                <c:ptCount val="3"/>
                <c:pt idx="0">
                  <c:v>61000</c:v>
                </c:pt>
                <c:pt idx="1">
                  <c:v>80000</c:v>
                </c:pt>
                <c:pt idx="2">
                  <c:v>65000</c:v>
                </c:pt>
              </c:numCache>
            </c:numRef>
          </c:val>
        </c:ser>
        <c:ser>
          <c:idx val="2"/>
          <c:order val="2"/>
          <c:tx>
            <c:strRef>
              <c:f>'💰 Cost Model'!E12</c:f>
              <c:strCache>
                <c:ptCount val="1"/>
                <c:pt idx="0">
                  <c:v>Year 3</c:v>
                </c:pt>
              </c:strCache>
            </c:strRef>
          </c:tx>
          <c:spPr>
            <a:solidFill>
              <a:srgbClr val="0f766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'💰 Cost Model'!$B$13:$B$15</c:f>
              <c:strCache>
                <c:ptCount val="3"/>
                <c:pt idx="0">
                  <c:v>Build (Internal)</c:v>
                </c:pt>
                <c:pt idx="1">
                  <c:v>Vendor A</c:v>
                </c:pt>
                <c:pt idx="2">
                  <c:v>Vendor B</c:v>
                </c:pt>
              </c:strCache>
            </c:strRef>
          </c:cat>
          <c:val>
            <c:numRef>
              <c:f>'💰 Cost Model'!$E$13:$E$15</c:f>
              <c:numCache>
                <c:formatCode>\$#,##0;"($"#,##0\);\-</c:formatCode>
                <c:ptCount val="3"/>
                <c:pt idx="0">
                  <c:v>61000</c:v>
                </c:pt>
                <c:pt idx="1">
                  <c:v>80000</c:v>
                </c:pt>
                <c:pt idx="2">
                  <c:v>65000</c:v>
                </c:pt>
              </c:numCache>
            </c:numRef>
          </c:val>
        </c:ser>
        <c:ser>
          <c:idx val="3"/>
          <c:order val="3"/>
          <c:tx>
            <c:strRef>
              <c:f>'💰 Cost Model'!F12</c:f>
              <c:strCache>
                <c:ptCount val="1"/>
                <c:pt idx="0">
                  <c:v>3-Yr Total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'💰 Cost Model'!$B$13:$B$15</c:f>
              <c:strCache>
                <c:ptCount val="3"/>
                <c:pt idx="0">
                  <c:v>Build (Internal)</c:v>
                </c:pt>
                <c:pt idx="1">
                  <c:v>Vendor A</c:v>
                </c:pt>
                <c:pt idx="2">
                  <c:v>Vendor B</c:v>
                </c:pt>
              </c:strCache>
            </c:strRef>
          </c:cat>
          <c:val>
            <c:numRef>
              <c:f>'💰 Cost Model'!$F$13:$F$15</c:f>
              <c:numCache>
                <c:formatCode>\$#,##0;"($"#,##0\);\-</c:formatCode>
                <c:ptCount val="3"/>
                <c:pt idx="0">
                  <c:v>361000</c:v>
                </c:pt>
                <c:pt idx="1">
                  <c:v>328000</c:v>
                </c:pt>
                <c:pt idx="2">
                  <c:v>263000</c:v>
                </c:pt>
              </c:numCache>
            </c:numRef>
          </c:val>
        </c:ser>
        <c:gapWidth val="150"/>
        <c:overlap val="0"/>
        <c:axId val="38538106"/>
        <c:axId val="7591242"/>
      </c:barChart>
      <c:catAx>
        <c:axId val="385381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91242"/>
        <c:crosses val="autoZero"/>
        <c:auto val="1"/>
        <c:lblAlgn val="ctr"/>
        <c:lblOffset val="100"/>
        <c:noMultiLvlLbl val="0"/>
      </c:catAx>
      <c:valAx>
        <c:axId val="759124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53810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0</xdr:rowOff>
    </xdr:from>
    <xdr:to>
      <xdr:col>7</xdr:col>
      <xdr:colOff>277200</xdr:colOff>
      <xdr:row>38</xdr:row>
      <xdr:rowOff>128880</xdr:rowOff>
    </xdr:to>
    <xdr:graphicFrame>
      <xdr:nvGraphicFramePr>
        <xdr:cNvPr id="0" name="Chart 1"/>
        <xdr:cNvGraphicFramePr/>
      </xdr:nvGraphicFramePr>
      <xdr:xfrm>
        <a:off x="106200" y="394344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false"/>
  </sheetPr>
  <dimension ref="B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6"/>
    <col collapsed="false" customWidth="true" hidden="false" outlineLevel="0" max="3" min="3" style="0" width="46"/>
    <col collapsed="false" customWidth="true" hidden="false" outlineLevel="0" max="4" min="4" style="0" width="20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1" t="s">
        <v>0</v>
      </c>
      <c r="C1" s="1"/>
      <c r="D1" s="1"/>
    </row>
    <row r="2" customFormat="false" ht="15.75" hidden="false" customHeight="true" outlineLevel="0" collapsed="false">
      <c r="B2" s="2" t="s">
        <v>1</v>
      </c>
      <c r="C2" s="2"/>
      <c r="D2" s="2"/>
    </row>
    <row r="3" customFormat="false" ht="3" hidden="false" customHeight="true" outlineLevel="0" collapsed="false">
      <c r="B3" s="3"/>
      <c r="C3" s="3"/>
      <c r="D3" s="3"/>
    </row>
    <row r="4" customFormat="false" ht="7.5" hidden="false" customHeight="true" outlineLevel="0" collapsed="false"/>
    <row r="5" customFormat="false" ht="19.5" hidden="false" customHeight="true" outlineLevel="0" collapsed="false">
      <c r="B5" s="4" t="s">
        <v>2</v>
      </c>
      <c r="C5" s="4"/>
      <c r="D5" s="4"/>
    </row>
    <row r="6" customFormat="false" ht="30" hidden="false" customHeight="true" outlineLevel="0" collapsed="false">
      <c r="B6" s="5" t="s">
        <v>3</v>
      </c>
      <c r="C6" s="5"/>
      <c r="D6" s="5"/>
    </row>
    <row r="7" customFormat="false" ht="30" hidden="false" customHeight="true" outlineLevel="0" collapsed="false">
      <c r="B7" s="5"/>
      <c r="C7" s="5"/>
      <c r="D7" s="5"/>
    </row>
    <row r="8" customFormat="false" ht="7.5" hidden="false" customHeight="true" outlineLevel="0" collapsed="false"/>
    <row r="9" customFormat="false" ht="19.5" hidden="false" customHeight="true" outlineLevel="0" collapsed="false">
      <c r="B9" s="4" t="s">
        <v>4</v>
      </c>
      <c r="C9" s="4"/>
      <c r="D9" s="4"/>
    </row>
    <row r="10" customFormat="false" ht="27.75" hidden="false" customHeight="true" outlineLevel="0" collapsed="false">
      <c r="B10" s="6" t="s">
        <v>5</v>
      </c>
      <c r="C10" s="7" t="s">
        <v>6</v>
      </c>
      <c r="D10" s="8" t="s">
        <v>7</v>
      </c>
    </row>
    <row r="11" customFormat="false" ht="27.75" hidden="false" customHeight="true" outlineLevel="0" collapsed="false">
      <c r="B11" s="9" t="s">
        <v>8</v>
      </c>
      <c r="C11" s="10" t="s">
        <v>9</v>
      </c>
      <c r="D11" s="11" t="s">
        <v>10</v>
      </c>
    </row>
    <row r="12" customFormat="false" ht="27.75" hidden="false" customHeight="true" outlineLevel="0" collapsed="false">
      <c r="B12" s="6" t="s">
        <v>11</v>
      </c>
      <c r="C12" s="7" t="s">
        <v>12</v>
      </c>
      <c r="D12" s="8" t="s">
        <v>13</v>
      </c>
    </row>
    <row r="13" customFormat="false" ht="27.75" hidden="false" customHeight="true" outlineLevel="0" collapsed="false">
      <c r="B13" s="9" t="s">
        <v>14</v>
      </c>
      <c r="C13" s="10" t="s">
        <v>15</v>
      </c>
      <c r="D13" s="11" t="s">
        <v>13</v>
      </c>
    </row>
    <row r="14" customFormat="false" ht="27.75" hidden="false" customHeight="true" outlineLevel="0" collapsed="false">
      <c r="B14" s="6" t="s">
        <v>16</v>
      </c>
      <c r="C14" s="7" t="s">
        <v>17</v>
      </c>
      <c r="D14" s="8" t="s">
        <v>18</v>
      </c>
    </row>
    <row r="16" customFormat="false" ht="18" hidden="false" customHeight="true" outlineLevel="0" collapsed="false">
      <c r="B16" s="12" t="s">
        <v>19</v>
      </c>
      <c r="C16" s="12"/>
      <c r="D16" s="12"/>
    </row>
  </sheetData>
  <mergeCells count="7">
    <mergeCell ref="B1:D1"/>
    <mergeCell ref="B2:D2"/>
    <mergeCell ref="B3:D3"/>
    <mergeCell ref="B5:D5"/>
    <mergeCell ref="B6:D7"/>
    <mergeCell ref="B9:D9"/>
    <mergeCell ref="B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4"/>
    <col collapsed="false" customWidth="true" hidden="false" outlineLevel="0" max="5" min="3" style="0" width="16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20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21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5.5" hidden="false" customHeight="true" outlineLevel="0" collapsed="false">
      <c r="B4" s="13" t="s">
        <v>22</v>
      </c>
      <c r="C4" s="14" t="s">
        <v>23</v>
      </c>
      <c r="D4" s="14" t="s">
        <v>24</v>
      </c>
      <c r="E4" s="14" t="s">
        <v>25</v>
      </c>
      <c r="F4" s="15" t="s">
        <v>26</v>
      </c>
    </row>
    <row r="5" customFormat="false" ht="19.5" hidden="false" customHeight="true" outlineLevel="0" collapsed="false">
      <c r="B5" s="16" t="s">
        <v>27</v>
      </c>
      <c r="C5" s="16"/>
      <c r="D5" s="16"/>
      <c r="E5" s="16"/>
      <c r="F5" s="16"/>
    </row>
    <row r="6" customFormat="false" ht="19.5" hidden="false" customHeight="true" outlineLevel="0" collapsed="false">
      <c r="B6" s="17" t="s">
        <v>28</v>
      </c>
      <c r="C6" s="18" t="n">
        <v>85000</v>
      </c>
      <c r="D6" s="18" t="n">
        <v>45000</v>
      </c>
      <c r="E6" s="18" t="n">
        <v>35000</v>
      </c>
      <c r="F6" s="19" t="s">
        <v>29</v>
      </c>
    </row>
    <row r="7" customFormat="false" ht="19.5" hidden="false" customHeight="true" outlineLevel="0" collapsed="false">
      <c r="B7" s="7" t="s">
        <v>30</v>
      </c>
      <c r="C7" s="18" t="n">
        <v>35000</v>
      </c>
      <c r="D7" s="18" t="n">
        <v>20000</v>
      </c>
      <c r="E7" s="18" t="n">
        <v>15000</v>
      </c>
      <c r="F7" s="20" t="s">
        <v>31</v>
      </c>
    </row>
    <row r="8" customFormat="false" ht="19.5" hidden="false" customHeight="true" outlineLevel="0" collapsed="false">
      <c r="B8" s="7" t="s">
        <v>32</v>
      </c>
      <c r="C8" s="18" t="n">
        <v>40000</v>
      </c>
      <c r="D8" s="18" t="n">
        <v>15000</v>
      </c>
      <c r="E8" s="18" t="n">
        <v>10000</v>
      </c>
      <c r="F8" s="20" t="s">
        <v>33</v>
      </c>
    </row>
    <row r="9" customFormat="false" ht="19.5" hidden="false" customHeight="true" outlineLevel="0" collapsed="false">
      <c r="B9" s="7" t="s">
        <v>34</v>
      </c>
      <c r="C9" s="18" t="n">
        <v>18000</v>
      </c>
      <c r="D9" s="18" t="n">
        <v>8000</v>
      </c>
      <c r="E9" s="18" t="n">
        <v>8000</v>
      </c>
      <c r="F9" s="20" t="s">
        <v>35</v>
      </c>
    </row>
    <row r="10" customFormat="false" ht="25.5" hidden="false" customHeight="true" outlineLevel="0" collapsed="false">
      <c r="B10" s="13" t="s">
        <v>36</v>
      </c>
      <c r="C10" s="21" t="n">
        <f aca="false">SUM(C6:C9)</f>
        <v>178000</v>
      </c>
      <c r="D10" s="21" t="n">
        <f aca="false">SUM(D6:D9)</f>
        <v>88000</v>
      </c>
      <c r="E10" s="21" t="n">
        <f aca="false">SUM(E6:E9)</f>
        <v>68000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16" t="s">
        <v>37</v>
      </c>
      <c r="C12" s="16"/>
      <c r="D12" s="16"/>
      <c r="E12" s="16"/>
      <c r="F12" s="16"/>
    </row>
    <row r="13" customFormat="false" ht="19.5" hidden="false" customHeight="true" outlineLevel="0" collapsed="false">
      <c r="B13" s="17" t="s">
        <v>38</v>
      </c>
      <c r="C13" s="18" t="n">
        <v>15000</v>
      </c>
      <c r="D13" s="18" t="n">
        <v>55000</v>
      </c>
      <c r="E13" s="18" t="n">
        <v>45000</v>
      </c>
      <c r="F13" s="19" t="s">
        <v>39</v>
      </c>
    </row>
    <row r="14" customFormat="false" ht="19.5" hidden="false" customHeight="true" outlineLevel="0" collapsed="false">
      <c r="B14" s="7" t="s">
        <v>40</v>
      </c>
      <c r="C14" s="18" t="n">
        <v>28000</v>
      </c>
      <c r="D14" s="18" t="n">
        <v>8000</v>
      </c>
      <c r="E14" s="18" t="n">
        <v>6000</v>
      </c>
      <c r="F14" s="20" t="s">
        <v>41</v>
      </c>
    </row>
    <row r="15" customFormat="false" ht="19.5" hidden="false" customHeight="true" outlineLevel="0" collapsed="false">
      <c r="B15" s="7" t="s">
        <v>42</v>
      </c>
      <c r="C15" s="18" t="n">
        <v>0</v>
      </c>
      <c r="D15" s="18" t="n">
        <v>12000</v>
      </c>
      <c r="E15" s="18" t="n">
        <v>10000</v>
      </c>
      <c r="F15" s="20" t="s">
        <v>43</v>
      </c>
    </row>
    <row r="16" customFormat="false" ht="19.5" hidden="false" customHeight="true" outlineLevel="0" collapsed="false">
      <c r="B16" s="7" t="s">
        <v>44</v>
      </c>
      <c r="C16" s="18" t="n">
        <v>18000</v>
      </c>
      <c r="D16" s="18" t="n">
        <v>5000</v>
      </c>
      <c r="E16" s="18" t="n">
        <v>4000</v>
      </c>
      <c r="F16" s="20" t="s">
        <v>45</v>
      </c>
    </row>
    <row r="17" customFormat="false" ht="25.5" hidden="false" customHeight="true" outlineLevel="0" collapsed="false">
      <c r="B17" s="13" t="s">
        <v>46</v>
      </c>
      <c r="C17" s="21" t="n">
        <f aca="false">SUM(C13:C16)</f>
        <v>61000</v>
      </c>
      <c r="D17" s="21" t="n">
        <f aca="false">SUM(D13:D16)</f>
        <v>80000</v>
      </c>
      <c r="E17" s="21" t="n">
        <f aca="false">SUM(E13:E16)</f>
        <v>65000</v>
      </c>
    </row>
    <row r="18" customFormat="false" ht="7.5" hidden="false" customHeight="true" outlineLevel="0" collapsed="false"/>
    <row r="19" customFormat="false" ht="19.5" hidden="false" customHeight="true" outlineLevel="0" collapsed="false">
      <c r="B19" s="16" t="s">
        <v>47</v>
      </c>
      <c r="C19" s="16"/>
      <c r="D19" s="16"/>
      <c r="E19" s="16"/>
      <c r="F19" s="16"/>
    </row>
    <row r="20" customFormat="false" ht="19.5" hidden="false" customHeight="true" outlineLevel="0" collapsed="false">
      <c r="B20" s="17" t="s">
        <v>48</v>
      </c>
      <c r="C20" s="22" t="n">
        <v>9</v>
      </c>
      <c r="D20" s="22" t="n">
        <v>3</v>
      </c>
      <c r="E20" s="22" t="n">
        <v>2</v>
      </c>
      <c r="F20" s="19" t="s">
        <v>49</v>
      </c>
    </row>
    <row r="21" customFormat="false" ht="19.5" hidden="false" customHeight="true" outlineLevel="0" collapsed="false">
      <c r="B21" s="7" t="s">
        <v>50</v>
      </c>
      <c r="C21" s="22" t="n">
        <v>18</v>
      </c>
      <c r="D21" s="22" t="n">
        <v>6</v>
      </c>
      <c r="E21" s="22" t="n">
        <v>4</v>
      </c>
      <c r="F21" s="20" t="s">
        <v>51</v>
      </c>
    </row>
  </sheetData>
  <mergeCells count="5">
    <mergeCell ref="B1:F1"/>
    <mergeCell ref="B2:F2"/>
    <mergeCell ref="B5:F5"/>
    <mergeCell ref="B12:F12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1B1B"/>
    <pageSetUpPr fitToPage="false"/>
  </sheetPr>
  <dimension ref="B1:F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6" min="3" style="0" width="14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52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53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1.75" hidden="false" customHeight="true" outlineLevel="0" collapsed="false">
      <c r="B4" s="13" t="s">
        <v>54</v>
      </c>
      <c r="C4" s="23" t="str">
        <f aca="false">'⚙️ Inputs'!C4</f>
        <v>Build (Internal)</v>
      </c>
      <c r="D4" s="23" t="str">
        <f aca="false">'⚙️ Inputs'!D4</f>
        <v>Vendor A</v>
      </c>
      <c r="E4" s="23" t="str">
        <f aca="false">'⚙️ Inputs'!E4</f>
        <v>Vendor B</v>
      </c>
      <c r="F4" s="15" t="s">
        <v>55</v>
      </c>
    </row>
    <row r="5" customFormat="false" ht="24" hidden="false" customHeight="true" outlineLevel="0" collapsed="false">
      <c r="B5" s="24" t="s">
        <v>56</v>
      </c>
      <c r="C5" s="25" t="n">
        <f aca="false">'⚙️ Inputs'!C10+'⚙️ Inputs'!C17</f>
        <v>239000</v>
      </c>
      <c r="D5" s="25" t="n">
        <f aca="false">'⚙️ Inputs'!D10+'⚙️ Inputs'!D17</f>
        <v>168000</v>
      </c>
      <c r="E5" s="25" t="n">
        <f aca="false">'⚙️ Inputs'!E10+'⚙️ Inputs'!E17</f>
        <v>133000</v>
      </c>
      <c r="F5" s="26" t="n">
        <f aca="false">MIN(C5,D5,E5)</f>
        <v>133000</v>
      </c>
    </row>
    <row r="6" customFormat="false" ht="24" hidden="false" customHeight="true" outlineLevel="0" collapsed="false">
      <c r="B6" s="27" t="s">
        <v>57</v>
      </c>
      <c r="C6" s="28" t="n">
        <f aca="false">'⚙️ Inputs'!C17</f>
        <v>61000</v>
      </c>
      <c r="D6" s="28" t="n">
        <f aca="false">'⚙️ Inputs'!D17</f>
        <v>80000</v>
      </c>
      <c r="E6" s="28" t="n">
        <f aca="false">'⚙️ Inputs'!E17</f>
        <v>65000</v>
      </c>
      <c r="F6" s="26" t="n">
        <f aca="false">MIN(C6,D6,E6)</f>
        <v>61000</v>
      </c>
    </row>
    <row r="7" customFormat="false" ht="24" hidden="false" customHeight="true" outlineLevel="0" collapsed="false">
      <c r="B7" s="24" t="s">
        <v>58</v>
      </c>
      <c r="C7" s="25" t="n">
        <f aca="false">'⚙️ Inputs'!C17</f>
        <v>61000</v>
      </c>
      <c r="D7" s="25" t="n">
        <f aca="false">'⚙️ Inputs'!D17</f>
        <v>80000</v>
      </c>
      <c r="E7" s="25" t="n">
        <f aca="false">'⚙️ Inputs'!E17</f>
        <v>65000</v>
      </c>
      <c r="F7" s="26" t="n">
        <f aca="false">MIN(C7,D7,E7)</f>
        <v>61000</v>
      </c>
    </row>
    <row r="8" customFormat="false" ht="30" hidden="false" customHeight="true" outlineLevel="0" collapsed="false">
      <c r="B8" s="13" t="s">
        <v>59</v>
      </c>
      <c r="C8" s="29" t="n">
        <f aca="false">SUM(C5:C7)</f>
        <v>361000</v>
      </c>
      <c r="D8" s="29" t="n">
        <f aca="false">SUM(D5:D7)</f>
        <v>328000</v>
      </c>
      <c r="E8" s="29" t="n">
        <f aca="false">SUM(E5:E7)</f>
        <v>263000</v>
      </c>
      <c r="F8" s="30" t="n">
        <f aca="false">MIN(C8:E8)</f>
        <v>263000</v>
      </c>
    </row>
    <row r="9" customFormat="false" ht="7.5" hidden="false" customHeight="true" outlineLevel="0" collapsed="false"/>
    <row r="10" customFormat="false" ht="25.5" hidden="false" customHeight="true" outlineLevel="0" collapsed="false">
      <c r="B10" s="13" t="s">
        <v>60</v>
      </c>
      <c r="C10" s="31" t="str">
        <f aca="false">IF(C8=MIN(C8:E8),'⚙️ Inputs'!C4&amp;" ← Lowest",IF(D8=MIN(C8:E8),'⚙️ Inputs'!D4&amp;" ← Lowest",'⚙️ Inputs'!E4&amp;" ← Lowest"))</f>
        <v>Vendor B ← Lowest</v>
      </c>
      <c r="D10" s="31"/>
      <c r="E10" s="31"/>
      <c r="F10" s="31"/>
    </row>
    <row r="11" customFormat="false" ht="7.5" hidden="false" customHeight="true" outlineLevel="0" collapsed="false"/>
    <row r="12" customFormat="false" ht="19.5" hidden="false" customHeight="true" outlineLevel="0" collapsed="false">
      <c r="B12" s="32" t="s">
        <v>61</v>
      </c>
      <c r="C12" s="32" t="s">
        <v>62</v>
      </c>
      <c r="D12" s="32" t="s">
        <v>63</v>
      </c>
      <c r="E12" s="32" t="s">
        <v>64</v>
      </c>
      <c r="F12" s="32" t="s">
        <v>65</v>
      </c>
    </row>
    <row r="13" customFormat="false" ht="19.5" hidden="false" customHeight="true" outlineLevel="0" collapsed="false">
      <c r="B13" s="33" t="str">
        <f aca="false">'⚙️ Inputs'!C4</f>
        <v>Build (Internal)</v>
      </c>
      <c r="C13" s="34" t="n">
        <f aca="false">C5</f>
        <v>239000</v>
      </c>
      <c r="D13" s="34" t="n">
        <f aca="false">C6</f>
        <v>61000</v>
      </c>
      <c r="E13" s="34" t="n">
        <f aca="false">C7</f>
        <v>61000</v>
      </c>
      <c r="F13" s="34" t="n">
        <f aca="false">C8</f>
        <v>361000</v>
      </c>
    </row>
    <row r="14" customFormat="false" ht="19.5" hidden="false" customHeight="true" outlineLevel="0" collapsed="false">
      <c r="B14" s="33" t="str">
        <f aca="false">'⚙️ Inputs'!D4</f>
        <v>Vendor A</v>
      </c>
      <c r="C14" s="35" t="n">
        <f aca="false">D5</f>
        <v>168000</v>
      </c>
      <c r="D14" s="35" t="n">
        <f aca="false">D6</f>
        <v>80000</v>
      </c>
      <c r="E14" s="35" t="n">
        <f aca="false">D7</f>
        <v>80000</v>
      </c>
      <c r="F14" s="35" t="n">
        <f aca="false">D8</f>
        <v>328000</v>
      </c>
    </row>
    <row r="15" customFormat="false" ht="19.5" hidden="false" customHeight="true" outlineLevel="0" collapsed="false">
      <c r="B15" s="33" t="str">
        <f aca="false">'⚙️ Inputs'!E4</f>
        <v>Vendor B</v>
      </c>
      <c r="C15" s="36" t="n">
        <f aca="false">E5</f>
        <v>133000</v>
      </c>
      <c r="D15" s="36" t="n">
        <f aca="false">E6</f>
        <v>65000</v>
      </c>
      <c r="E15" s="36" t="n">
        <f aca="false">E7</f>
        <v>65000</v>
      </c>
      <c r="F15" s="36" t="n">
        <f aca="false">E8</f>
        <v>263000</v>
      </c>
    </row>
  </sheetData>
  <mergeCells count="3">
    <mergeCell ref="B1:F1"/>
    <mergeCell ref="B2:F2"/>
    <mergeCell ref="C10:F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766E"/>
    <pageSetUpPr fitToPage="false"/>
  </sheetPr>
  <dimension ref="B1:E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5" min="3" style="0" width="14"/>
    <col collapsed="false" customWidth="true" hidden="false" outlineLevel="0" max="6" min="6" style="0" width="4"/>
  </cols>
  <sheetData>
    <row r="1" customFormat="false" ht="30" hidden="false" customHeight="true" outlineLevel="0" collapsed="false">
      <c r="B1" s="1" t="s">
        <v>66</v>
      </c>
      <c r="C1" s="1"/>
      <c r="D1" s="1"/>
      <c r="E1" s="1"/>
    </row>
    <row r="2" customFormat="false" ht="15.75" hidden="false" customHeight="true" outlineLevel="0" collapsed="false">
      <c r="B2" s="2" t="s">
        <v>67</v>
      </c>
      <c r="C2" s="2"/>
      <c r="D2" s="2"/>
      <c r="E2" s="2"/>
    </row>
    <row r="3" customFormat="false" ht="7.5" hidden="false" customHeight="true" outlineLevel="0" collapsed="false"/>
    <row r="4" customFormat="false" ht="21.75" hidden="false" customHeight="true" outlineLevel="0" collapsed="false">
      <c r="B4" s="13" t="s">
        <v>68</v>
      </c>
      <c r="C4" s="23" t="str">
        <f aca="false">'⚙️ Inputs'!C4</f>
        <v>Build (Internal)</v>
      </c>
      <c r="D4" s="23" t="str">
        <f aca="false">'⚙️ Inputs'!D4</f>
        <v>Vendor A</v>
      </c>
      <c r="E4" s="23" t="str">
        <f aca="false">'⚙️ Inputs'!E4</f>
        <v>Vendor B</v>
      </c>
    </row>
    <row r="5" customFormat="false" ht="25.5" hidden="false" customHeight="true" outlineLevel="0" collapsed="false">
      <c r="B5" s="24" t="s">
        <v>69</v>
      </c>
      <c r="C5" s="37" t="n">
        <f aca="false">'💰 Cost Model'!C5</f>
        <v>239000</v>
      </c>
      <c r="D5" s="38" t="n">
        <f aca="false">'💰 Cost Model'!D5</f>
        <v>168000</v>
      </c>
      <c r="E5" s="39" t="n">
        <f aca="false">'💰 Cost Model'!E5</f>
        <v>133000</v>
      </c>
    </row>
    <row r="6" customFormat="false" ht="25.5" hidden="false" customHeight="true" outlineLevel="0" collapsed="false">
      <c r="B6" s="27" t="s">
        <v>70</v>
      </c>
      <c r="C6" s="37" t="n">
        <f aca="false">C5+'💰 Cost Model'!C6</f>
        <v>300000</v>
      </c>
      <c r="D6" s="38" t="n">
        <f aca="false">D5+'💰 Cost Model'!D6</f>
        <v>248000</v>
      </c>
      <c r="E6" s="39" t="n">
        <f aca="false">E5+'💰 Cost Model'!E6</f>
        <v>198000</v>
      </c>
    </row>
    <row r="7" customFormat="false" ht="25.5" hidden="false" customHeight="true" outlineLevel="0" collapsed="false">
      <c r="B7" s="24" t="s">
        <v>71</v>
      </c>
      <c r="C7" s="37" t="n">
        <f aca="false">C6+'💰 Cost Model'!C7</f>
        <v>361000</v>
      </c>
      <c r="D7" s="38" t="n">
        <f aca="false">D6+'💰 Cost Model'!D7</f>
        <v>328000</v>
      </c>
      <c r="E7" s="39" t="n">
        <f aca="false">E6+'💰 Cost Model'!E7</f>
        <v>263000</v>
      </c>
    </row>
    <row r="8" customFormat="false" ht="7.5" hidden="false" customHeight="true" outlineLevel="0" collapsed="false"/>
    <row r="9" customFormat="false" ht="25.5" hidden="false" customHeight="true" outlineLevel="0" collapsed="false">
      <c r="B9" s="13" t="s">
        <v>72</v>
      </c>
      <c r="C9" s="31" t="str">
        <f aca="false">IF(C7&lt;D7,"Build is cheapest over 3 years",IF(D7&lt;E7,"Vendor A is cheapest over 3 years","Vendor B is cheapest over 3 years"))</f>
        <v>Vendor B is cheapest over 3 years</v>
      </c>
      <c r="D9" s="31"/>
      <c r="E9" s="31"/>
    </row>
  </sheetData>
  <mergeCells count="3">
    <mergeCell ref="B1:E1"/>
    <mergeCell ref="B2:E2"/>
    <mergeCell ref="C9:E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766E"/>
    <pageSetUpPr fitToPage="false"/>
  </sheetPr>
  <dimension ref="B1: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32"/>
    <col collapsed="false" customWidth="true" hidden="false" outlineLevel="0" max="5" min="3" style="0" width="14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73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74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1.75" hidden="false" customHeight="true" outlineLevel="0" collapsed="false">
      <c r="B4" s="13" t="s">
        <v>75</v>
      </c>
      <c r="C4" s="23" t="str">
        <f aca="false">'⚙️ Inputs'!C4</f>
        <v>Build (Internal)</v>
      </c>
      <c r="D4" s="23" t="str">
        <f aca="false">'⚙️ Inputs'!D4</f>
        <v>Vendor A</v>
      </c>
      <c r="E4" s="23" t="str">
        <f aca="false">'⚙️ Inputs'!E4</f>
        <v>Vendor B</v>
      </c>
      <c r="F4" s="15" t="s">
        <v>76</v>
      </c>
    </row>
    <row r="5" customFormat="false" ht="24" hidden="false" customHeight="true" outlineLevel="0" collapsed="false">
      <c r="B5" s="24" t="s">
        <v>77</v>
      </c>
      <c r="C5" s="40" t="n">
        <v>4</v>
      </c>
      <c r="D5" s="40" t="n">
        <v>3</v>
      </c>
      <c r="E5" s="40" t="n">
        <v>3</v>
      </c>
      <c r="F5" s="41" t="s">
        <v>78</v>
      </c>
    </row>
    <row r="6" customFormat="false" ht="24" hidden="false" customHeight="true" outlineLevel="0" collapsed="false">
      <c r="B6" s="27" t="s">
        <v>79</v>
      </c>
      <c r="C6" s="40" t="n">
        <v>2</v>
      </c>
      <c r="D6" s="40" t="n">
        <v>5</v>
      </c>
      <c r="E6" s="40" t="n">
        <v>5</v>
      </c>
      <c r="F6" s="20" t="s">
        <v>80</v>
      </c>
    </row>
    <row r="7" customFormat="false" ht="24" hidden="false" customHeight="true" outlineLevel="0" collapsed="false">
      <c r="B7" s="24" t="s">
        <v>81</v>
      </c>
      <c r="C7" s="40" t="n">
        <v>5</v>
      </c>
      <c r="D7" s="40" t="n">
        <v>2</v>
      </c>
      <c r="E7" s="40" t="n">
        <v>3</v>
      </c>
      <c r="F7" s="41" t="s">
        <v>82</v>
      </c>
    </row>
    <row r="8" customFormat="false" ht="24" hidden="false" customHeight="true" outlineLevel="0" collapsed="false">
      <c r="B8" s="27" t="s">
        <v>83</v>
      </c>
      <c r="C8" s="40" t="n">
        <v>5</v>
      </c>
      <c r="D8" s="40" t="n">
        <v>3</v>
      </c>
      <c r="E8" s="40" t="n">
        <v>2</v>
      </c>
      <c r="F8" s="20" t="s">
        <v>84</v>
      </c>
    </row>
    <row r="9" customFormat="false" ht="24" hidden="false" customHeight="true" outlineLevel="0" collapsed="false">
      <c r="B9" s="24" t="s">
        <v>85</v>
      </c>
      <c r="C9" s="40" t="n">
        <v>4</v>
      </c>
      <c r="D9" s="40" t="n">
        <v>4</v>
      </c>
      <c r="E9" s="40" t="n">
        <v>4</v>
      </c>
      <c r="F9" s="41" t="s">
        <v>86</v>
      </c>
    </row>
    <row r="10" customFormat="false" ht="24" hidden="false" customHeight="true" outlineLevel="0" collapsed="false">
      <c r="B10" s="27" t="s">
        <v>87</v>
      </c>
      <c r="C10" s="40" t="n">
        <v>3</v>
      </c>
      <c r="D10" s="40" t="n">
        <v>4</v>
      </c>
      <c r="E10" s="40" t="n">
        <v>4</v>
      </c>
      <c r="F10" s="20" t="s">
        <v>88</v>
      </c>
    </row>
    <row r="11" customFormat="false" ht="27.75" hidden="false" customHeight="true" outlineLevel="0" collapsed="false">
      <c r="B11" s="13" t="s">
        <v>89</v>
      </c>
      <c r="C11" s="42" t="n">
        <f aca="false">SUM(C5:C10)</f>
        <v>23</v>
      </c>
      <c r="D11" s="42" t="n">
        <f aca="false">SUM(D5:D10)</f>
        <v>21</v>
      </c>
      <c r="E11" s="42" t="n">
        <f aca="false">SUM(E5:E10)</f>
        <v>21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E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5" min="3" style="0" width="16"/>
    <col collapsed="false" customWidth="true" hidden="false" outlineLevel="0" max="6" min="6" style="0" width="4"/>
  </cols>
  <sheetData>
    <row r="1" customFormat="false" ht="30" hidden="false" customHeight="true" outlineLevel="0" collapsed="false">
      <c r="B1" s="1" t="s">
        <v>90</v>
      </c>
      <c r="C1" s="1"/>
      <c r="D1" s="1"/>
      <c r="E1" s="1"/>
    </row>
    <row r="2" customFormat="false" ht="15.75" hidden="false" customHeight="true" outlineLevel="0" collapsed="false">
      <c r="B2" s="2" t="s">
        <v>91</v>
      </c>
      <c r="C2" s="2"/>
      <c r="D2" s="2"/>
      <c r="E2" s="2"/>
    </row>
    <row r="3" customFormat="false" ht="7.5" hidden="false" customHeight="true" outlineLevel="0" collapsed="false"/>
    <row r="4" customFormat="false" ht="24" hidden="false" customHeight="true" outlineLevel="0" collapsed="false">
      <c r="B4" s="13" t="s">
        <v>92</v>
      </c>
      <c r="C4" s="43" t="str">
        <f aca="false">'⚙️ Inputs'!C4</f>
        <v>Build (Internal)</v>
      </c>
      <c r="D4" s="44" t="str">
        <f aca="false">'⚙️ Inputs'!D4</f>
        <v>Vendor A</v>
      </c>
      <c r="E4" s="45" t="str">
        <f aca="false">'⚙️ Inputs'!E4</f>
        <v>Vendor B</v>
      </c>
    </row>
    <row r="5" customFormat="false" ht="25.5" hidden="false" customHeight="true" outlineLevel="0" collapsed="false">
      <c r="B5" s="27" t="s">
        <v>93</v>
      </c>
      <c r="C5" s="37" t="n">
        <f aca="false">'💰 Cost Model'!C8</f>
        <v>361000</v>
      </c>
      <c r="D5" s="38" t="n">
        <f aca="false">'💰 Cost Model'!D8</f>
        <v>328000</v>
      </c>
      <c r="E5" s="39" t="n">
        <f aca="false">'💰 Cost Model'!E8</f>
        <v>263000</v>
      </c>
    </row>
    <row r="6" customFormat="false" ht="25.5" hidden="false" customHeight="true" outlineLevel="0" collapsed="false">
      <c r="B6" s="24" t="s">
        <v>94</v>
      </c>
      <c r="C6" s="37" t="n">
        <f aca="false">'💰 Cost Model'!C5</f>
        <v>239000</v>
      </c>
      <c r="D6" s="38" t="n">
        <f aca="false">'💰 Cost Model'!D5</f>
        <v>168000</v>
      </c>
      <c r="E6" s="39" t="n">
        <f aca="false">'💰 Cost Model'!E5</f>
        <v>133000</v>
      </c>
    </row>
    <row r="7" customFormat="false" ht="25.5" hidden="false" customHeight="true" outlineLevel="0" collapsed="false">
      <c r="B7" s="27" t="s">
        <v>95</v>
      </c>
      <c r="C7" s="46" t="n">
        <f aca="false">'⚙️ Inputs'!C20</f>
        <v>9</v>
      </c>
      <c r="D7" s="47" t="n">
        <f aca="false">'⚙️ Inputs'!D20</f>
        <v>3</v>
      </c>
      <c r="E7" s="48" t="n">
        <f aca="false">'⚙️ Inputs'!E20</f>
        <v>2</v>
      </c>
    </row>
    <row r="8" customFormat="false" ht="25.5" hidden="false" customHeight="true" outlineLevel="0" collapsed="false">
      <c r="B8" s="24" t="s">
        <v>96</v>
      </c>
      <c r="C8" s="46" t="n">
        <f aca="false">'🔍 Qualitative'!C11</f>
        <v>23</v>
      </c>
      <c r="D8" s="47" t="n">
        <f aca="false">'🔍 Qualitative'!D11</f>
        <v>21</v>
      </c>
      <c r="E8" s="48" t="n">
        <f aca="false">'🔍 Qualitative'!E11</f>
        <v>21</v>
      </c>
    </row>
    <row r="9" customFormat="false" ht="7.5" hidden="false" customHeight="true" outlineLevel="0" collapsed="false"/>
    <row r="10" customFormat="false" ht="19.5" hidden="false" customHeight="true" outlineLevel="0" collapsed="false">
      <c r="B10" s="16" t="s">
        <v>97</v>
      </c>
      <c r="C10" s="16"/>
      <c r="D10" s="16"/>
      <c r="E10" s="16"/>
    </row>
    <row r="11" customFormat="false" ht="30" hidden="false" customHeight="true" outlineLevel="0" collapsed="false">
      <c r="C11" s="31" t="str">
        <f aca="false">IF(AND('💰 Cost Model'!C8&lt;=MIN('💰 Cost Model'!C8:E8),'🔍 Qualitative'!C11&gt;=MAX('🔍 Qualitative'!C11:E11)),'⚙️ Inputs'!C4&amp;" — Lowest cost AND best capability",IF('🔍 Qualitative'!C11&gt;=MAX('🔍 Qualitative'!C11:E11),'⚙️ Inputs'!C4&amp;" — Best capability (premium over Buy)",IF('💰 Cost Model'!D8&lt;=MIN('💰 Cost Model'!D8:E8),'⚙️ Inputs'!D4&amp;" — Best value",'⚙️ Inputs'!E4&amp;" — Best value")))</f>
        <v>Build (Internal) — Best capability (premium over Buy)</v>
      </c>
      <c r="D11" s="31"/>
      <c r="E11" s="31"/>
    </row>
    <row r="12" customFormat="false" ht="7.5" hidden="false" customHeight="true" outlineLevel="0" collapsed="false"/>
    <row r="13" customFormat="false" ht="19.5" hidden="false" customHeight="true" outlineLevel="0" collapsed="false">
      <c r="B13" s="16" t="s">
        <v>98</v>
      </c>
      <c r="C13" s="16"/>
      <c r="D13" s="16"/>
      <c r="E13" s="16"/>
    </row>
    <row r="14" customFormat="false" ht="27.75" hidden="false" customHeight="true" outlineLevel="0" collapsed="false">
      <c r="B14" s="6" t="s">
        <v>99</v>
      </c>
      <c r="C14" s="49" t="s">
        <v>100</v>
      </c>
      <c r="D14" s="49"/>
      <c r="E14" s="49"/>
    </row>
    <row r="15" customFormat="false" ht="27.75" hidden="false" customHeight="true" outlineLevel="0" collapsed="false">
      <c r="B15" s="9" t="s">
        <v>101</v>
      </c>
      <c r="C15" s="50" t="s">
        <v>102</v>
      </c>
      <c r="D15" s="50"/>
      <c r="E15" s="50"/>
    </row>
    <row r="16" customFormat="false" ht="27.75" hidden="false" customHeight="true" outlineLevel="0" collapsed="false">
      <c r="B16" s="6" t="s">
        <v>103</v>
      </c>
      <c r="C16" s="49" t="s">
        <v>104</v>
      </c>
      <c r="D16" s="49"/>
      <c r="E16" s="49"/>
    </row>
    <row r="18" customFormat="false" ht="18" hidden="false" customHeight="true" outlineLevel="0" collapsed="false">
      <c r="B18" s="12" t="s">
        <v>105</v>
      </c>
      <c r="C18" s="12"/>
      <c r="D18" s="12"/>
      <c r="E18" s="12"/>
    </row>
  </sheetData>
  <mergeCells count="9">
    <mergeCell ref="B1:E1"/>
    <mergeCell ref="B2:E2"/>
    <mergeCell ref="B10:E10"/>
    <mergeCell ref="C11:E11"/>
    <mergeCell ref="B13:E13"/>
    <mergeCell ref="C14:E14"/>
    <mergeCell ref="C15:E15"/>
    <mergeCell ref="C16:E16"/>
    <mergeCell ref="B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2026-03-15T03:39:52Z</dcterms:created>
  <dc:creator>openpyxl</dc:creator>
  <dc:description/>
  <dc:language>en-US</dc:language>
  <cp:lastModifiedBy/>
  <dcterms:modified xsi:type="dcterms:W3CDTF">2026-03-15T03:40:01Z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