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📖 Guide" sheetId="1" state="visible" r:id="rId3"/>
    <sheet name="📥 Data Input" sheetId="2" state="visible" r:id="rId4"/>
    <sheet name="📊 Dashboard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<sst xmlns="http://schemas.openxmlformats.org/spreadsheetml/2006/main" count="145" uniqueCount="68">
  <si>
    <t xml:space="preserve">Board KPI Dashboard  —  How To Use</t>
  </si>
  <si>
    <t xml:space="preserve">25 KPIs across 4 categories  |  Actual vs. Budget vs. Prior Year  |  EfuturesCFO.com</t>
  </si>
  <si>
    <t xml:space="preserve">WHAT THIS MODEL DOES</t>
  </si>
  <si>
    <t xml:space="preserve">This dashboard gives a CFO or CEO a single-page view of 25 key business KPIs organized across four categories: SaaS metrics (ARR, NRR, churn, CAC), P&amp;L metrics (revenue, gross margin, EBITDA), cash and balance sheet metrics, and headcount and efficiency. Each KPI shows actual vs. budget vs. prior year with colour-coded variance flags. Enter actuals and budgets in the Data Input tab — the Dashboard auto-populates.</t>
  </si>
  <si>
    <t xml:space="preserve">DATA FLOW</t>
  </si>
  <si>
    <t xml:space="preserve">📥 Data Input</t>
  </si>
  <si>
    <t xml:space="preserve">Enter actual, budget, and prior year values for all 25 KPIs. Only edit blue cells.</t>
  </si>
  <si>
    <t xml:space="preserve">Feeds Dashboard</t>
  </si>
  <si>
    <t xml:space="preserve">📊 Dashboard</t>
  </si>
  <si>
    <t xml:space="preserve">Auto-populated board view: all 25 KPIs with actuals, budgets, variances, and RAG status flags.</t>
  </si>
  <si>
    <t xml:space="preserve">Final output</t>
  </si>
  <si>
    <t xml:space="preserve">RAG STATUS FLAGS</t>
  </si>
  <si>
    <t xml:space="preserve">🟢 On Track</t>
  </si>
  <si>
    <t xml:space="preserve">Actual vs. Budget within 5% or better</t>
  </si>
  <si>
    <t xml:space="preserve">🟡 Watch</t>
  </si>
  <si>
    <t xml:space="preserve">Actual vs. Budget between -5% and -10%</t>
  </si>
  <si>
    <t xml:space="preserve">🔴 Off Track</t>
  </si>
  <si>
    <t xml:space="preserve">Actual vs. Budget worse than -10%</t>
  </si>
  <si>
    <t xml:space="preserve">© 2025 EfuturesCFO.com  |  Board KPI Dashboard  |  $10M–$100M companies  |  Not financial advice</t>
  </si>
  <si>
    <t xml:space="preserve">📥  Data Input — Enter Actual, Budget &amp; Prior Year Values</t>
  </si>
  <si>
    <t xml:space="preserve">Blue cells = your inputs. Higher-is-better column: Y=positive metric (revenue), N=cost/negative metric (churn).</t>
  </si>
  <si>
    <t xml:space="preserve">KPI</t>
  </si>
  <si>
    <t xml:space="preserve">↑/↓</t>
  </si>
  <si>
    <t xml:space="preserve">ACTUAL</t>
  </si>
  <si>
    <t xml:space="preserve">BUDGET</t>
  </si>
  <si>
    <t xml:space="preserve">PRIOR YEAR</t>
  </si>
  <si>
    <t xml:space="preserve">FORMAT</t>
  </si>
  <si>
    <t xml:space="preserve">  SAAS METRICS</t>
  </si>
  <si>
    <t xml:space="preserve">ARR ($)</t>
  </si>
  <si>
    <t xml:space="preserve">Y</t>
  </si>
  <si>
    <t xml:space="preserve">U</t>
  </si>
  <si>
    <t xml:space="preserve">MRR ($)</t>
  </si>
  <si>
    <t xml:space="preserve">ARR Growth (YoY %)</t>
  </si>
  <si>
    <t xml:space="preserve">P</t>
  </si>
  <si>
    <t xml:space="preserve">NRR (%)</t>
  </si>
  <si>
    <t xml:space="preserve">GRR (%)</t>
  </si>
  <si>
    <t xml:space="preserve">Logo Churn Rate (%)</t>
  </si>
  <si>
    <t xml:space="preserve">N</t>
  </si>
  <si>
    <t xml:space="preserve">New Logo ARR Added ($)</t>
  </si>
  <si>
    <t xml:space="preserve">CAC ($)</t>
  </si>
  <si>
    <t xml:space="preserve">CAC Payback (months)</t>
  </si>
  <si>
    <t xml:space="preserve">MO</t>
  </si>
  <si>
    <t xml:space="preserve">LTV / CAC</t>
  </si>
  <si>
    <t xml:space="preserve">X</t>
  </si>
  <si>
    <t xml:space="preserve">  P&amp;L METRICS</t>
  </si>
  <si>
    <t xml:space="preserve">Total Revenue ($)</t>
  </si>
  <si>
    <t xml:space="preserve">Subscription Rev ($)</t>
  </si>
  <si>
    <t xml:space="preserve">Gross Margin (%)</t>
  </si>
  <si>
    <t xml:space="preserve">S&amp;M (% of Rev)</t>
  </si>
  <si>
    <t xml:space="preserve">R&amp;D (% of Rev)</t>
  </si>
  <si>
    <t xml:space="preserve">G&amp;A (% of Rev)</t>
  </si>
  <si>
    <t xml:space="preserve">EBITDA ($)</t>
  </si>
  <si>
    <t xml:space="preserve">EBITDA Margin (%)</t>
  </si>
  <si>
    <t xml:space="preserve">Rule of 40</t>
  </si>
  <si>
    <t xml:space="preserve">  CASH &amp; BALANCE SHEET</t>
  </si>
  <si>
    <t xml:space="preserve">Cash &amp; Equivalents ($)</t>
  </si>
  <si>
    <t xml:space="preserve">Cash Burn / Month ($)</t>
  </si>
  <si>
    <t xml:space="preserve">Runway (months)</t>
  </si>
  <si>
    <t xml:space="preserve">  HEADCOUNT &amp; EFFICIENCY</t>
  </si>
  <si>
    <t xml:space="preserve">Total Headcount</t>
  </si>
  <si>
    <t xml:space="preserve">Revenue per FTE ($)</t>
  </si>
  <si>
    <t xml:space="preserve">ARR per FTE ($)</t>
  </si>
  <si>
    <t xml:space="preserve">📊  Board KPI Dashboard  —  Actual vs. Budget vs. Prior Year</t>
  </si>
  <si>
    <t xml:space="preserve">All values auto-populate from 📥 Data Input. Green=on track, Amber=watch, Red=off track.</t>
  </si>
  <si>
    <t xml:space="preserve">vs BUDGET</t>
  </si>
  <si>
    <t xml:space="preserve">vs PY</t>
  </si>
  <si>
    <t xml:space="preserve">STATUS</t>
  </si>
  <si>
    <t xml:space="preserve">© 2025 EfuturesCFO.com  |  Board KPI Dashboard  |  $10M–$100M  |  Not financial advice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</si>
</sst>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;&quot;($&quot;#,##0\);\-"/>
    <numFmt numFmtId="166" formatCode="0.0%;\(0.0%\);\-"/>
    <numFmt numFmtId="167" formatCode="#,##0&quot; mo&quot;"/>
    <numFmt numFmtId="168" formatCode="0.0\x;\(0.0&quot;x)&quot;;\-"/>
    <numFmt numFmtId="169" formatCode="#,##0;\(#,##0\);\-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0"/>
      <charset val="1"/>
    </font>
    <font>
      <i val="true"/>
      <sz val="9"/>
      <color rgb="FFC9A84C"/>
      <name val="Calibri"/>
      <family val="0"/>
      <charset val="1"/>
    </font>
    <font>
      <b val="true"/>
      <sz val="11"/>
      <color rgb="FF0F172A"/>
      <name val="Calibri"/>
      <family val="0"/>
      <charset val="1"/>
    </font>
    <font>
      <sz val="10"/>
      <color rgb="FF0F172A"/>
      <name val="Calibri"/>
      <family val="0"/>
      <charset val="1"/>
    </font>
    <font>
      <b val="true"/>
      <sz val="10"/>
      <color rgb="FF1D4ED8"/>
      <name val="Calibri"/>
      <family val="0"/>
      <charset val="1"/>
    </font>
    <font>
      <b val="true"/>
      <i val="true"/>
      <sz val="10"/>
      <color rgb="FF166534"/>
      <name val="Calibri"/>
      <family val="0"/>
      <charset val="1"/>
    </font>
    <font>
      <b val="true"/>
      <sz val="10"/>
      <color rgb="FF166534"/>
      <name val="Calibri"/>
      <family val="0"/>
      <charset val="1"/>
    </font>
    <font>
      <b val="true"/>
      <sz val="10"/>
      <color rgb="FF92400E"/>
      <name val="Calibri"/>
      <family val="0"/>
      <charset val="1"/>
    </font>
    <font>
      <b val="true"/>
      <sz val="10"/>
      <color rgb="FF991B1B"/>
      <name val="Calibri"/>
      <family val="0"/>
      <charset val="1"/>
    </font>
    <font>
      <i val="true"/>
      <sz val="8"/>
      <color rgb="FF475569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i val="true"/>
      <sz val="10"/>
      <color rgb="FF475569"/>
      <name val="Calibri"/>
      <family val="0"/>
      <charset val="1"/>
    </font>
    <font>
      <sz val="10"/>
      <color rgb="FF475569"/>
      <name val="Calibri"/>
      <family val="0"/>
      <charset val="1"/>
    </font>
    <font>
      <b val="true"/>
      <sz val="10"/>
      <color rgb="FF0F172A"/>
      <name val="Calibri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F172A"/>
        <bgColor rgb="FF000000"/>
      </patternFill>
    </fill>
    <fill>
      <patternFill patternType="solid">
        <fgColor rgb="FFC9A84C"/>
        <bgColor rgb="FFFF9900"/>
      </patternFill>
    </fill>
    <fill>
      <patternFill patternType="solid">
        <fgColor rgb="FFFFFFFF"/>
        <bgColor rgb="FFF8FAFC"/>
      </patternFill>
    </fill>
    <fill>
      <patternFill patternType="solid">
        <fgColor rgb="FFF8FAFC"/>
        <bgColor rgb="FFFFFFFF"/>
      </patternFill>
    </fill>
    <fill>
      <patternFill patternType="solid">
        <fgColor rgb="FFDCFCE7"/>
        <bgColor rgb="FFEFF6FF"/>
      </patternFill>
    </fill>
    <fill>
      <patternFill patternType="solid">
        <fgColor rgb="FFFEF3C7"/>
        <bgColor rgb="FFFEE2E2"/>
      </patternFill>
    </fill>
    <fill>
      <patternFill patternType="solid">
        <fgColor rgb="FFFEE2E2"/>
        <bgColor rgb="FFFEF3C7"/>
      </patternFill>
    </fill>
    <fill>
      <patternFill patternType="solid">
        <fgColor rgb="FF475569"/>
        <bgColor rgb="FF333399"/>
      </patternFill>
    </fill>
    <fill>
      <patternFill patternType="solid">
        <fgColor rgb="FFEFF6FF"/>
        <bgColor rgb="FFF8FAF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4" fillId="9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5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5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5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91B1B"/>
      <rgbColor rgb="FF166534"/>
      <rgbColor rgb="FF000080"/>
      <rgbColor rgb="FF808000"/>
      <rgbColor rgb="FF800080"/>
      <rgbColor rgb="FF008080"/>
      <rgbColor rgb="FFC0C0C0"/>
      <rgbColor rgb="FF808080"/>
      <rgbColor rgb="FF9999FF"/>
      <rgbColor rgb="FFB45309"/>
      <rgbColor rgb="FFFEF3C7"/>
      <rgbColor rgb="FFDCFCE7"/>
      <rgbColor rgb="FF660066"/>
      <rgbColor rgb="FFFF8080"/>
      <rgbColor rgb="FF1D4ED8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FF6FF"/>
      <rgbColor rgb="FFF8FAFC"/>
      <rgbColor rgb="FFFFFF99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F9900"/>
      <rgbColor rgb="FFFF6600"/>
      <rgbColor rgb="FF475569"/>
      <rgbColor rgb="FFC9A84C"/>
      <rgbColor rgb="FF003366"/>
      <rgbColor rgb="FF339966"/>
      <rgbColor rgb="FF0F172A"/>
      <rgbColor rgb="FF333300"/>
      <rgbColor rgb="FF92400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F172A"/>
    <pageSetUpPr fitToPage="false"/>
  </sheetPr>
  <dimension ref="B1:D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24"/>
    <col collapsed="false" customWidth="true" hidden="false" outlineLevel="0" max="3" min="3" style="0" width="46"/>
    <col collapsed="false" customWidth="true" hidden="false" outlineLevel="0" max="4" min="4" style="0" width="22"/>
    <col collapsed="false" customWidth="true" hidden="false" outlineLevel="0" max="5" min="5" style="0" width="4"/>
  </cols>
  <sheetData>
    <row r="1" customFormat="false" ht="27.75" hidden="false" customHeight="true" outlineLevel="0" collapsed="false">
      <c r="B1" s="1" t="s">
        <v>0</v>
      </c>
      <c r="C1" s="1"/>
      <c r="D1" s="1"/>
    </row>
    <row r="2" customFormat="false" ht="15.75" hidden="false" customHeight="true" outlineLevel="0" collapsed="false">
      <c r="B2" s="2" t="s">
        <v>1</v>
      </c>
      <c r="C2" s="2"/>
      <c r="D2" s="2"/>
    </row>
    <row r="3" customFormat="false" ht="3" hidden="false" customHeight="true" outlineLevel="0" collapsed="false">
      <c r="B3" s="3"/>
      <c r="C3" s="3"/>
      <c r="D3" s="3"/>
    </row>
    <row r="4" customFormat="false" ht="7.5" hidden="false" customHeight="true" outlineLevel="0" collapsed="false"/>
    <row r="5" customFormat="false" ht="19.5" hidden="false" customHeight="true" outlineLevel="0" collapsed="false">
      <c r="B5" s="4" t="s">
        <v>2</v>
      </c>
      <c r="C5" s="4"/>
      <c r="D5" s="4"/>
    </row>
    <row r="6" customFormat="false" ht="27.75" hidden="false" customHeight="true" outlineLevel="0" collapsed="false">
      <c r="B6" s="5" t="s">
        <v>3</v>
      </c>
      <c r="C6" s="5"/>
      <c r="D6" s="5"/>
    </row>
    <row r="7" customFormat="false" ht="27.75" hidden="false" customHeight="true" outlineLevel="0" collapsed="false">
      <c r="B7" s="5"/>
      <c r="C7" s="5"/>
      <c r="D7" s="5"/>
    </row>
    <row r="8" customFormat="false" ht="27.75" hidden="false" customHeight="true" outlineLevel="0" collapsed="false">
      <c r="B8" s="5"/>
      <c r="C8" s="5"/>
      <c r="D8" s="5"/>
    </row>
    <row r="9" customFormat="false" ht="7.5" hidden="false" customHeight="true" outlineLevel="0" collapsed="false"/>
    <row r="10" customFormat="false" ht="19.5" hidden="false" customHeight="true" outlineLevel="0" collapsed="false">
      <c r="B10" s="4" t="s">
        <v>4</v>
      </c>
      <c r="C10" s="4"/>
      <c r="D10" s="4"/>
    </row>
    <row r="11" customFormat="false" ht="27.75" hidden="false" customHeight="true" outlineLevel="0" collapsed="false">
      <c r="B11" s="6" t="s">
        <v>5</v>
      </c>
      <c r="C11" s="7" t="s">
        <v>6</v>
      </c>
      <c r="D11" s="8" t="s">
        <v>7</v>
      </c>
    </row>
    <row r="12" customFormat="false" ht="27.75" hidden="false" customHeight="true" outlineLevel="0" collapsed="false">
      <c r="B12" s="9" t="s">
        <v>8</v>
      </c>
      <c r="C12" s="10" t="s">
        <v>9</v>
      </c>
      <c r="D12" s="11" t="s">
        <v>10</v>
      </c>
    </row>
    <row r="13" customFormat="false" ht="7.5" hidden="false" customHeight="true" outlineLevel="0" collapsed="false"/>
    <row r="14" customFormat="false" ht="19.5" hidden="false" customHeight="true" outlineLevel="0" collapsed="false">
      <c r="B14" s="4" t="s">
        <v>11</v>
      </c>
      <c r="C14" s="4"/>
      <c r="D14" s="4"/>
    </row>
    <row r="15" customFormat="false" ht="21.75" hidden="false" customHeight="true" outlineLevel="0" collapsed="false">
      <c r="B15" s="12" t="s">
        <v>12</v>
      </c>
      <c r="C15" s="13" t="s">
        <v>13</v>
      </c>
      <c r="D15" s="13"/>
    </row>
    <row r="16" customFormat="false" ht="21.75" hidden="false" customHeight="true" outlineLevel="0" collapsed="false">
      <c r="B16" s="14" t="s">
        <v>14</v>
      </c>
      <c r="C16" s="15" t="s">
        <v>15</v>
      </c>
      <c r="D16" s="15"/>
    </row>
    <row r="17" customFormat="false" ht="21.75" hidden="false" customHeight="true" outlineLevel="0" collapsed="false">
      <c r="B17" s="16" t="s">
        <v>16</v>
      </c>
      <c r="C17" s="17" t="s">
        <v>17</v>
      </c>
      <c r="D17" s="17"/>
    </row>
    <row r="19" customFormat="false" ht="18" hidden="false" customHeight="true" outlineLevel="0" collapsed="false">
      <c r="B19" s="18" t="s">
        <v>18</v>
      </c>
      <c r="C19" s="18"/>
      <c r="D19" s="18"/>
    </row>
  </sheetData>
  <mergeCells count="11">
    <mergeCell ref="B1:D1"/>
    <mergeCell ref="B2:D2"/>
    <mergeCell ref="B3:D3"/>
    <mergeCell ref="B5:D5"/>
    <mergeCell ref="B6:D8"/>
    <mergeCell ref="B10:D10"/>
    <mergeCell ref="B14:D14"/>
    <mergeCell ref="C15:D15"/>
    <mergeCell ref="C16:D16"/>
    <mergeCell ref="C17:D17"/>
    <mergeCell ref="B19:D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45309"/>
    <pageSetUpPr fitToPage="false"/>
  </sheetPr>
  <dimension ref="B1:G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36"/>
    <col collapsed="false" customWidth="true" hidden="false" outlineLevel="0" max="3" min="3" style="0" width="8"/>
    <col collapsed="false" customWidth="true" hidden="false" outlineLevel="0" max="6" min="4" style="0" width="14"/>
    <col collapsed="false" customWidth="true" hidden="false" outlineLevel="0" max="7" min="7" style="0" width="16"/>
    <col collapsed="false" customWidth="true" hidden="false" outlineLevel="0" max="8" min="8" style="0" width="4"/>
  </cols>
  <sheetData>
    <row r="1" customFormat="false" ht="30" hidden="false" customHeight="true" outlineLevel="0" collapsed="false">
      <c r="B1" s="1" t="s">
        <v>19</v>
      </c>
      <c r="C1" s="1"/>
      <c r="D1" s="1"/>
      <c r="E1" s="1"/>
      <c r="F1" s="1"/>
      <c r="G1" s="1"/>
    </row>
    <row r="2" customFormat="false" ht="15.75" hidden="false" customHeight="true" outlineLevel="0" collapsed="false">
      <c r="B2" s="2" t="s">
        <v>20</v>
      </c>
      <c r="C2" s="2"/>
      <c r="D2" s="2"/>
      <c r="E2" s="2"/>
      <c r="F2" s="2"/>
      <c r="G2" s="2"/>
    </row>
    <row r="3" customFormat="false" ht="7.5" hidden="false" customHeight="true" outlineLevel="0" collapsed="false"/>
    <row r="4" customFormat="false" ht="21.75" hidden="false" customHeight="true" outlineLevel="0" collapsed="false">
      <c r="B4" s="19" t="s">
        <v>21</v>
      </c>
      <c r="C4" s="19" t="s">
        <v>22</v>
      </c>
      <c r="D4" s="19" t="s">
        <v>23</v>
      </c>
      <c r="E4" s="19" t="s">
        <v>24</v>
      </c>
      <c r="F4" s="19" t="s">
        <v>25</v>
      </c>
      <c r="G4" s="19" t="s">
        <v>26</v>
      </c>
    </row>
    <row r="5" customFormat="false" ht="19.5" hidden="false" customHeight="true" outlineLevel="0" collapsed="false">
      <c r="B5" s="20" t="s">
        <v>27</v>
      </c>
      <c r="C5" s="20"/>
      <c r="D5" s="20"/>
      <c r="E5" s="20"/>
      <c r="F5" s="20"/>
      <c r="G5" s="20"/>
    </row>
    <row r="6" customFormat="false" ht="19.5" hidden="false" customHeight="true" outlineLevel="0" collapsed="false">
      <c r="B6" s="10" t="s">
        <v>28</v>
      </c>
      <c r="C6" s="21" t="s">
        <v>29</v>
      </c>
      <c r="D6" s="22" t="n">
        <v>28000000</v>
      </c>
      <c r="E6" s="22" t="n">
        <v>26000000</v>
      </c>
      <c r="F6" s="22" t="n">
        <v>21000000</v>
      </c>
      <c r="G6" s="23" t="s">
        <v>30</v>
      </c>
    </row>
    <row r="7" customFormat="false" ht="19.5" hidden="false" customHeight="true" outlineLevel="0" collapsed="false">
      <c r="B7" s="7" t="s">
        <v>31</v>
      </c>
      <c r="C7" s="24" t="s">
        <v>29</v>
      </c>
      <c r="D7" s="22" t="n">
        <v>2333333</v>
      </c>
      <c r="E7" s="22" t="n">
        <v>2166667</v>
      </c>
      <c r="F7" s="22" t="n">
        <v>1750000</v>
      </c>
      <c r="G7" s="25" t="s">
        <v>30</v>
      </c>
    </row>
    <row r="8" customFormat="false" ht="19.5" hidden="false" customHeight="true" outlineLevel="0" collapsed="false">
      <c r="B8" s="10" t="s">
        <v>32</v>
      </c>
      <c r="C8" s="21" t="s">
        <v>29</v>
      </c>
      <c r="D8" s="26" t="n">
        <v>0.33</v>
      </c>
      <c r="E8" s="26" t="n">
        <v>0.3</v>
      </c>
      <c r="F8" s="26" t="n">
        <v>0.4</v>
      </c>
      <c r="G8" s="23" t="s">
        <v>33</v>
      </c>
    </row>
    <row r="9" customFormat="false" ht="19.5" hidden="false" customHeight="true" outlineLevel="0" collapsed="false">
      <c r="B9" s="7" t="s">
        <v>34</v>
      </c>
      <c r="C9" s="24" t="s">
        <v>29</v>
      </c>
      <c r="D9" s="26" t="n">
        <v>1.12</v>
      </c>
      <c r="E9" s="26" t="n">
        <v>1.1</v>
      </c>
      <c r="F9" s="26" t="n">
        <v>1.09</v>
      </c>
      <c r="G9" s="25" t="s">
        <v>33</v>
      </c>
    </row>
    <row r="10" customFormat="false" ht="19.5" hidden="false" customHeight="true" outlineLevel="0" collapsed="false">
      <c r="B10" s="10" t="s">
        <v>35</v>
      </c>
      <c r="C10" s="21" t="s">
        <v>29</v>
      </c>
      <c r="D10" s="26" t="n">
        <v>0.88</v>
      </c>
      <c r="E10" s="26" t="n">
        <v>0.87</v>
      </c>
      <c r="F10" s="26" t="n">
        <v>0.86</v>
      </c>
      <c r="G10" s="23" t="s">
        <v>33</v>
      </c>
    </row>
    <row r="11" customFormat="false" ht="19.5" hidden="false" customHeight="true" outlineLevel="0" collapsed="false">
      <c r="B11" s="7" t="s">
        <v>36</v>
      </c>
      <c r="C11" s="27" t="s">
        <v>37</v>
      </c>
      <c r="D11" s="26" t="n">
        <v>0.015</v>
      </c>
      <c r="E11" s="26" t="n">
        <v>0.014</v>
      </c>
      <c r="F11" s="26" t="n">
        <v>0.018</v>
      </c>
      <c r="G11" s="25" t="s">
        <v>33</v>
      </c>
    </row>
    <row r="12" customFormat="false" ht="19.5" hidden="false" customHeight="true" outlineLevel="0" collapsed="false">
      <c r="B12" s="10" t="s">
        <v>38</v>
      </c>
      <c r="C12" s="21" t="s">
        <v>29</v>
      </c>
      <c r="D12" s="22" t="n">
        <v>4200000</v>
      </c>
      <c r="E12" s="22" t="n">
        <v>4000000</v>
      </c>
      <c r="F12" s="22" t="n">
        <v>3200000</v>
      </c>
      <c r="G12" s="23" t="s">
        <v>30</v>
      </c>
    </row>
    <row r="13" customFormat="false" ht="19.5" hidden="false" customHeight="true" outlineLevel="0" collapsed="false">
      <c r="B13" s="7" t="s">
        <v>39</v>
      </c>
      <c r="C13" s="27" t="s">
        <v>37</v>
      </c>
      <c r="D13" s="22" t="n">
        <v>17000</v>
      </c>
      <c r="E13" s="22" t="n">
        <v>16500</v>
      </c>
      <c r="F13" s="22" t="n">
        <v>19000</v>
      </c>
      <c r="G13" s="25" t="s">
        <v>30</v>
      </c>
    </row>
    <row r="14" customFormat="false" ht="19.5" hidden="false" customHeight="true" outlineLevel="0" collapsed="false">
      <c r="B14" s="10" t="s">
        <v>40</v>
      </c>
      <c r="C14" s="28" t="s">
        <v>37</v>
      </c>
      <c r="D14" s="29" t="n">
        <v>14</v>
      </c>
      <c r="E14" s="29" t="n">
        <v>13</v>
      </c>
      <c r="F14" s="29" t="n">
        <v>16</v>
      </c>
      <c r="G14" s="23" t="s">
        <v>41</v>
      </c>
    </row>
    <row r="15" customFormat="false" ht="19.5" hidden="false" customHeight="true" outlineLevel="0" collapsed="false">
      <c r="B15" s="7" t="s">
        <v>42</v>
      </c>
      <c r="C15" s="24" t="s">
        <v>29</v>
      </c>
      <c r="D15" s="30" t="n">
        <v>3.8</v>
      </c>
      <c r="E15" s="30" t="n">
        <v>4</v>
      </c>
      <c r="F15" s="30" t="n">
        <v>3.2</v>
      </c>
      <c r="G15" s="25" t="s">
        <v>43</v>
      </c>
    </row>
    <row r="16" customFormat="false" ht="19.5" hidden="false" customHeight="true" outlineLevel="0" collapsed="false">
      <c r="B16" s="20" t="s">
        <v>44</v>
      </c>
      <c r="C16" s="20"/>
      <c r="D16" s="20"/>
      <c r="E16" s="20"/>
      <c r="F16" s="20"/>
      <c r="G16" s="20"/>
    </row>
    <row r="17" customFormat="false" ht="19.5" hidden="false" customHeight="true" outlineLevel="0" collapsed="false">
      <c r="B17" s="7" t="s">
        <v>45</v>
      </c>
      <c r="C17" s="24" t="s">
        <v>29</v>
      </c>
      <c r="D17" s="22" t="n">
        <v>30500000</v>
      </c>
      <c r="E17" s="22" t="n">
        <v>29000000</v>
      </c>
      <c r="F17" s="22" t="n">
        <v>23000000</v>
      </c>
      <c r="G17" s="25" t="s">
        <v>30</v>
      </c>
    </row>
    <row r="18" customFormat="false" ht="19.5" hidden="false" customHeight="true" outlineLevel="0" collapsed="false">
      <c r="B18" s="10" t="s">
        <v>46</v>
      </c>
      <c r="C18" s="21" t="s">
        <v>29</v>
      </c>
      <c r="D18" s="22" t="n">
        <v>28000000</v>
      </c>
      <c r="E18" s="22" t="n">
        <v>26500000</v>
      </c>
      <c r="F18" s="22" t="n">
        <v>21000000</v>
      </c>
      <c r="G18" s="23" t="s">
        <v>30</v>
      </c>
    </row>
    <row r="19" customFormat="false" ht="19.5" hidden="false" customHeight="true" outlineLevel="0" collapsed="false">
      <c r="B19" s="7" t="s">
        <v>47</v>
      </c>
      <c r="C19" s="24" t="s">
        <v>29</v>
      </c>
      <c r="D19" s="26" t="n">
        <v>0.72</v>
      </c>
      <c r="E19" s="26" t="n">
        <v>0.73</v>
      </c>
      <c r="F19" s="26" t="n">
        <v>0.71</v>
      </c>
      <c r="G19" s="25" t="s">
        <v>33</v>
      </c>
    </row>
    <row r="20" customFormat="false" ht="19.5" hidden="false" customHeight="true" outlineLevel="0" collapsed="false">
      <c r="B20" s="10" t="s">
        <v>48</v>
      </c>
      <c r="C20" s="28" t="s">
        <v>37</v>
      </c>
      <c r="D20" s="26" t="n">
        <v>0.35</v>
      </c>
      <c r="E20" s="26" t="n">
        <v>0.34</v>
      </c>
      <c r="F20" s="26" t="n">
        <v>0.38</v>
      </c>
      <c r="G20" s="23" t="s">
        <v>33</v>
      </c>
    </row>
    <row r="21" customFormat="false" ht="19.5" hidden="false" customHeight="true" outlineLevel="0" collapsed="false">
      <c r="B21" s="7" t="s">
        <v>49</v>
      </c>
      <c r="C21" s="27" t="s">
        <v>37</v>
      </c>
      <c r="D21" s="26" t="n">
        <v>0.21</v>
      </c>
      <c r="E21" s="26" t="n">
        <v>0.21</v>
      </c>
      <c r="F21" s="26" t="n">
        <v>0.23</v>
      </c>
      <c r="G21" s="25" t="s">
        <v>33</v>
      </c>
    </row>
    <row r="22" customFormat="false" ht="19.5" hidden="false" customHeight="true" outlineLevel="0" collapsed="false">
      <c r="B22" s="10" t="s">
        <v>50</v>
      </c>
      <c r="C22" s="28" t="s">
        <v>37</v>
      </c>
      <c r="D22" s="26" t="n">
        <v>0.11</v>
      </c>
      <c r="E22" s="26" t="n">
        <v>0.1</v>
      </c>
      <c r="F22" s="26" t="n">
        <v>0.12</v>
      </c>
      <c r="G22" s="23" t="s">
        <v>33</v>
      </c>
    </row>
    <row r="23" customFormat="false" ht="19.5" hidden="false" customHeight="true" outlineLevel="0" collapsed="false">
      <c r="B23" s="7" t="s">
        <v>51</v>
      </c>
      <c r="C23" s="24" t="s">
        <v>29</v>
      </c>
      <c r="D23" s="22" t="n">
        <v>1525000</v>
      </c>
      <c r="E23" s="22" t="n">
        <v>1450000</v>
      </c>
      <c r="F23" s="22" t="n">
        <v>-460000</v>
      </c>
      <c r="G23" s="25" t="s">
        <v>30</v>
      </c>
    </row>
    <row r="24" customFormat="false" ht="19.5" hidden="false" customHeight="true" outlineLevel="0" collapsed="false">
      <c r="B24" s="10" t="s">
        <v>52</v>
      </c>
      <c r="C24" s="21" t="s">
        <v>29</v>
      </c>
      <c r="D24" s="26" t="n">
        <v>0.05</v>
      </c>
      <c r="E24" s="26" t="n">
        <v>0.05</v>
      </c>
      <c r="F24" s="26" t="n">
        <v>-0.02</v>
      </c>
      <c r="G24" s="23" t="s">
        <v>33</v>
      </c>
    </row>
    <row r="25" customFormat="false" ht="19.5" hidden="false" customHeight="true" outlineLevel="0" collapsed="false">
      <c r="B25" s="7" t="s">
        <v>53</v>
      </c>
      <c r="C25" s="24" t="s">
        <v>29</v>
      </c>
      <c r="D25" s="26" t="n">
        <v>0.38</v>
      </c>
      <c r="E25" s="26" t="n">
        <v>0.35</v>
      </c>
      <c r="F25" s="26" t="n">
        <v>0.38</v>
      </c>
      <c r="G25" s="25" t="s">
        <v>33</v>
      </c>
    </row>
    <row r="26" customFormat="false" ht="19.5" hidden="false" customHeight="true" outlineLevel="0" collapsed="false">
      <c r="B26" s="20" t="s">
        <v>54</v>
      </c>
      <c r="C26" s="20"/>
      <c r="D26" s="20"/>
      <c r="E26" s="20"/>
      <c r="F26" s="20"/>
      <c r="G26" s="20"/>
    </row>
    <row r="27" customFormat="false" ht="19.5" hidden="false" customHeight="true" outlineLevel="0" collapsed="false">
      <c r="B27" s="7" t="s">
        <v>55</v>
      </c>
      <c r="C27" s="24" t="s">
        <v>29</v>
      </c>
      <c r="D27" s="22" t="n">
        <v>12000000</v>
      </c>
      <c r="E27" s="22" t="n">
        <v>11000000</v>
      </c>
      <c r="F27" s="22" t="n">
        <v>10500000</v>
      </c>
      <c r="G27" s="25" t="s">
        <v>30</v>
      </c>
    </row>
    <row r="28" customFormat="false" ht="19.5" hidden="false" customHeight="true" outlineLevel="0" collapsed="false">
      <c r="B28" s="10" t="s">
        <v>56</v>
      </c>
      <c r="C28" s="28" t="s">
        <v>37</v>
      </c>
      <c r="D28" s="22" t="n">
        <v>125000</v>
      </c>
      <c r="E28" s="22" t="n">
        <v>150000</v>
      </c>
      <c r="F28" s="22" t="n">
        <v>385000</v>
      </c>
      <c r="G28" s="23" t="s">
        <v>30</v>
      </c>
    </row>
    <row r="29" customFormat="false" ht="19.5" hidden="false" customHeight="true" outlineLevel="0" collapsed="false">
      <c r="B29" s="7" t="s">
        <v>57</v>
      </c>
      <c r="C29" s="24" t="s">
        <v>29</v>
      </c>
      <c r="D29" s="29" t="n">
        <v>96</v>
      </c>
      <c r="E29" s="29" t="n">
        <v>73</v>
      </c>
      <c r="F29" s="29" t="n">
        <v>27</v>
      </c>
      <c r="G29" s="25" t="s">
        <v>41</v>
      </c>
    </row>
    <row r="30" customFormat="false" ht="19.5" hidden="false" customHeight="true" outlineLevel="0" collapsed="false">
      <c r="B30" s="20" t="s">
        <v>58</v>
      </c>
      <c r="C30" s="20"/>
      <c r="D30" s="20"/>
      <c r="E30" s="20"/>
      <c r="F30" s="20"/>
      <c r="G30" s="20"/>
    </row>
    <row r="31" customFormat="false" ht="19.5" hidden="false" customHeight="true" outlineLevel="0" collapsed="false">
      <c r="B31" s="7" t="s">
        <v>59</v>
      </c>
      <c r="C31" s="27" t="s">
        <v>37</v>
      </c>
      <c r="D31" s="31" t="n">
        <v>102</v>
      </c>
      <c r="E31" s="31" t="n">
        <v>105</v>
      </c>
      <c r="F31" s="31" t="n">
        <v>82</v>
      </c>
      <c r="G31" s="25" t="s">
        <v>37</v>
      </c>
    </row>
    <row r="32" customFormat="false" ht="19.5" hidden="false" customHeight="true" outlineLevel="0" collapsed="false">
      <c r="B32" s="10" t="s">
        <v>60</v>
      </c>
      <c r="C32" s="21" t="s">
        <v>29</v>
      </c>
      <c r="D32" s="22" t="n">
        <v>299000</v>
      </c>
      <c r="E32" s="22" t="n">
        <v>276000</v>
      </c>
      <c r="F32" s="22" t="n">
        <v>280000</v>
      </c>
      <c r="G32" s="23" t="s">
        <v>30</v>
      </c>
    </row>
    <row r="33" customFormat="false" ht="19.5" hidden="false" customHeight="true" outlineLevel="0" collapsed="false">
      <c r="B33" s="7" t="s">
        <v>61</v>
      </c>
      <c r="C33" s="24" t="s">
        <v>29</v>
      </c>
      <c r="D33" s="22" t="n">
        <v>274000</v>
      </c>
      <c r="E33" s="22" t="n">
        <v>248000</v>
      </c>
      <c r="F33" s="22" t="n">
        <v>256000</v>
      </c>
      <c r="G33" s="25" t="s">
        <v>30</v>
      </c>
    </row>
  </sheetData>
  <mergeCells count="6">
    <mergeCell ref="B1:G1"/>
    <mergeCell ref="B2:G2"/>
    <mergeCell ref="B5:G5"/>
    <mergeCell ref="B16:G16"/>
    <mergeCell ref="B26:G26"/>
    <mergeCell ref="B30:G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66534"/>
    <pageSetUpPr fitToPage="false"/>
  </sheetPr>
  <dimension ref="B1:H3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32"/>
    <col collapsed="false" customWidth="true" hidden="false" outlineLevel="0" max="5" min="3" style="0" width="14"/>
    <col collapsed="false" customWidth="true" hidden="false" outlineLevel="0" max="7" min="6" style="0" width="12"/>
    <col collapsed="false" customWidth="true" hidden="false" outlineLevel="0" max="8" min="8" style="0" width="10"/>
    <col collapsed="false" customWidth="true" hidden="false" outlineLevel="0" max="9" min="9" style="0" width="4"/>
  </cols>
  <sheetData>
    <row r="1" customFormat="false" ht="30" hidden="false" customHeight="true" outlineLevel="0" collapsed="false">
      <c r="B1" s="1" t="s">
        <v>62</v>
      </c>
      <c r="C1" s="1"/>
      <c r="D1" s="1"/>
      <c r="E1" s="1"/>
      <c r="F1" s="1"/>
      <c r="G1" s="1"/>
      <c r="H1" s="1"/>
    </row>
    <row r="2" customFormat="false" ht="15.75" hidden="false" customHeight="true" outlineLevel="0" collapsed="false">
      <c r="B2" s="2" t="s">
        <v>63</v>
      </c>
      <c r="C2" s="2"/>
      <c r="D2" s="2"/>
      <c r="E2" s="2"/>
      <c r="F2" s="2"/>
      <c r="G2" s="2"/>
      <c r="H2" s="2"/>
    </row>
    <row r="3" customFormat="false" ht="7.5" hidden="false" customHeight="true" outlineLevel="0" collapsed="false"/>
    <row r="4" customFormat="false" ht="21.75" hidden="false" customHeight="true" outlineLevel="0" collapsed="false">
      <c r="B4" s="19" t="s">
        <v>21</v>
      </c>
      <c r="C4" s="19" t="s">
        <v>23</v>
      </c>
      <c r="D4" s="19" t="s">
        <v>24</v>
      </c>
      <c r="E4" s="19" t="s">
        <v>25</v>
      </c>
      <c r="F4" s="19" t="s">
        <v>64</v>
      </c>
      <c r="G4" s="19" t="s">
        <v>65</v>
      </c>
      <c r="H4" s="19" t="s">
        <v>66</v>
      </c>
    </row>
    <row r="5" customFormat="false" ht="19.5" hidden="false" customHeight="true" outlineLevel="0" collapsed="false">
      <c r="B5" s="20" t="s">
        <v>27</v>
      </c>
      <c r="C5" s="20"/>
      <c r="D5" s="20"/>
      <c r="E5" s="20"/>
      <c r="F5" s="20"/>
      <c r="G5" s="20"/>
      <c r="H5" s="20"/>
    </row>
    <row r="6" customFormat="false" ht="21.75" hidden="false" customHeight="true" outlineLevel="0" collapsed="false">
      <c r="B6" s="10" t="s">
        <v>28</v>
      </c>
      <c r="C6" s="32" t="n">
        <f aca="false">'📥 Data Input'!D6</f>
        <v>28000000</v>
      </c>
      <c r="D6" s="33" t="n">
        <f aca="false">'📥 Data Input'!E6</f>
        <v>26000000</v>
      </c>
      <c r="E6" s="34" t="n">
        <f aca="false">'📥 Data Input'!F6</f>
        <v>21000000</v>
      </c>
      <c r="F6" s="35" t="n">
        <f aca="false">IFERROR('📥 Data Input'!D6-'📥 Data Input'!E6,0)</f>
        <v>2000000</v>
      </c>
      <c r="G6" s="33" t="n">
        <f aca="false">IFERROR('📥 Data Input'!D6-'📥 Data Input'!F6,0)</f>
        <v>7000000</v>
      </c>
      <c r="H6" s="36" t="str">
        <f aca="false">IF(IFERROR('📥 Data Input'!E6,1)=0,"—",IF('📥 Data Input'!D6&gt;='📥 Data Input'!E6*0.95,"🟢 On Track",IF('📥 Data Input'!D6&gt;='📥 Data Input'!E6*0.9,"🟡 Watch","🔴 Off Track")))</f>
        <v>🟢 On Track</v>
      </c>
    </row>
    <row r="7" customFormat="false" ht="21.75" hidden="false" customHeight="true" outlineLevel="0" collapsed="false">
      <c r="B7" s="7" t="s">
        <v>31</v>
      </c>
      <c r="C7" s="37" t="n">
        <f aca="false">'📥 Data Input'!D7</f>
        <v>2333333</v>
      </c>
      <c r="D7" s="38" t="n">
        <f aca="false">'📥 Data Input'!E7</f>
        <v>2166667</v>
      </c>
      <c r="E7" s="39" t="n">
        <f aca="false">'📥 Data Input'!F7</f>
        <v>1750000</v>
      </c>
      <c r="F7" s="40" t="n">
        <f aca="false">IFERROR('📥 Data Input'!D7-'📥 Data Input'!E7,0)</f>
        <v>166666</v>
      </c>
      <c r="G7" s="38" t="n">
        <f aca="false">IFERROR('📥 Data Input'!D7-'📥 Data Input'!F7,0)</f>
        <v>583333</v>
      </c>
      <c r="H7" s="41" t="str">
        <f aca="false">IF(IFERROR('📥 Data Input'!E7,1)=0,"—",IF('📥 Data Input'!D7&gt;='📥 Data Input'!E7*0.95,"🟢 On Track",IF('📥 Data Input'!D7&gt;='📥 Data Input'!E7*0.9,"🟡 Watch","🔴 Off Track")))</f>
        <v>🟢 On Track</v>
      </c>
    </row>
    <row r="8" customFormat="false" ht="21.75" hidden="false" customHeight="true" outlineLevel="0" collapsed="false">
      <c r="B8" s="10" t="s">
        <v>32</v>
      </c>
      <c r="C8" s="42" t="n">
        <f aca="false">'📥 Data Input'!D8</f>
        <v>0.33</v>
      </c>
      <c r="D8" s="43" t="n">
        <f aca="false">'📥 Data Input'!E8</f>
        <v>0.3</v>
      </c>
      <c r="E8" s="44" t="n">
        <f aca="false">'📥 Data Input'!F8</f>
        <v>0.4</v>
      </c>
      <c r="F8" s="45" t="n">
        <f aca="false">IFERROR('📥 Data Input'!D8-'📥 Data Input'!E8,0)</f>
        <v>0.03</v>
      </c>
      <c r="G8" s="43" t="n">
        <f aca="false">IFERROR('📥 Data Input'!D8-'📥 Data Input'!F8,0)</f>
        <v>-0.07</v>
      </c>
      <c r="H8" s="36" t="str">
        <f aca="false">IF('📥 Data Input'!D8&gt;='📥 Data Input'!E8-0.01,"🟢 On Track",IF('📥 Data Input'!D8&gt;='📥 Data Input'!E8-0.03,"🟡 Watch","🔴 Off Track"))</f>
        <v>🟢 On Track</v>
      </c>
    </row>
    <row r="9" customFormat="false" ht="21.75" hidden="false" customHeight="true" outlineLevel="0" collapsed="false">
      <c r="B9" s="7" t="s">
        <v>34</v>
      </c>
      <c r="C9" s="46" t="n">
        <f aca="false">'📥 Data Input'!D9</f>
        <v>1.12</v>
      </c>
      <c r="D9" s="47" t="n">
        <f aca="false">'📥 Data Input'!E9</f>
        <v>1.1</v>
      </c>
      <c r="E9" s="48" t="n">
        <f aca="false">'📥 Data Input'!F9</f>
        <v>1.09</v>
      </c>
      <c r="F9" s="49" t="n">
        <f aca="false">IFERROR('📥 Data Input'!D9-'📥 Data Input'!E9,0)</f>
        <v>0.02</v>
      </c>
      <c r="G9" s="47" t="n">
        <f aca="false">IFERROR('📥 Data Input'!D9-'📥 Data Input'!F9,0)</f>
        <v>0.03</v>
      </c>
      <c r="H9" s="41" t="str">
        <f aca="false">IF('📥 Data Input'!D9&gt;='📥 Data Input'!E9-0.01,"🟢 On Track",IF('📥 Data Input'!D9&gt;='📥 Data Input'!E9-0.03,"🟡 Watch","🔴 Off Track"))</f>
        <v>🟢 On Track</v>
      </c>
    </row>
    <row r="10" customFormat="false" ht="21.75" hidden="false" customHeight="true" outlineLevel="0" collapsed="false">
      <c r="B10" s="10" t="s">
        <v>35</v>
      </c>
      <c r="C10" s="42" t="n">
        <f aca="false">'📥 Data Input'!D10</f>
        <v>0.88</v>
      </c>
      <c r="D10" s="43" t="n">
        <f aca="false">'📥 Data Input'!E10</f>
        <v>0.87</v>
      </c>
      <c r="E10" s="44" t="n">
        <f aca="false">'📥 Data Input'!F10</f>
        <v>0.86</v>
      </c>
      <c r="F10" s="45" t="n">
        <f aca="false">IFERROR('📥 Data Input'!D10-'📥 Data Input'!E10,0)</f>
        <v>0.01</v>
      </c>
      <c r="G10" s="43" t="n">
        <f aca="false">IFERROR('📥 Data Input'!D10-'📥 Data Input'!F10,0)</f>
        <v>0.02</v>
      </c>
      <c r="H10" s="36" t="str">
        <f aca="false">IF('📥 Data Input'!D10&gt;='📥 Data Input'!E10-0.01,"🟢 On Track",IF('📥 Data Input'!D10&gt;='📥 Data Input'!E10-0.03,"🟡 Watch","🔴 Off Track"))</f>
        <v>🟢 On Track</v>
      </c>
    </row>
    <row r="11" customFormat="false" ht="21.75" hidden="false" customHeight="true" outlineLevel="0" collapsed="false">
      <c r="B11" s="7" t="s">
        <v>36</v>
      </c>
      <c r="C11" s="46" t="n">
        <f aca="false">'📥 Data Input'!D11</f>
        <v>0.015</v>
      </c>
      <c r="D11" s="47" t="n">
        <f aca="false">'📥 Data Input'!E11</f>
        <v>0.014</v>
      </c>
      <c r="E11" s="48" t="n">
        <f aca="false">'📥 Data Input'!F11</f>
        <v>0.018</v>
      </c>
      <c r="F11" s="49" t="n">
        <f aca="false">IFERROR('📥 Data Input'!D11-'📥 Data Input'!E11,0)</f>
        <v>0.000999999999999999</v>
      </c>
      <c r="G11" s="47" t="n">
        <f aca="false">IFERROR('📥 Data Input'!D11-'📥 Data Input'!F11,0)</f>
        <v>-0.003</v>
      </c>
      <c r="H11" s="41" t="str">
        <f aca="false">IF('📥 Data Input'!D11&lt;='📥 Data Input'!E11+0.01,"🟢 On Track",IF('📥 Data Input'!D11&lt;='📥 Data Input'!E11+0.03,"🟡 Watch","🔴 Off Track"))</f>
        <v>🟢 On Track</v>
      </c>
    </row>
    <row r="12" customFormat="false" ht="21.75" hidden="false" customHeight="true" outlineLevel="0" collapsed="false">
      <c r="B12" s="10" t="s">
        <v>38</v>
      </c>
      <c r="C12" s="32" t="n">
        <f aca="false">'📥 Data Input'!D12</f>
        <v>4200000</v>
      </c>
      <c r="D12" s="33" t="n">
        <f aca="false">'📥 Data Input'!E12</f>
        <v>4000000</v>
      </c>
      <c r="E12" s="34" t="n">
        <f aca="false">'📥 Data Input'!F12</f>
        <v>3200000</v>
      </c>
      <c r="F12" s="35" t="n">
        <f aca="false">IFERROR('📥 Data Input'!D12-'📥 Data Input'!E12,0)</f>
        <v>200000</v>
      </c>
      <c r="G12" s="33" t="n">
        <f aca="false">IFERROR('📥 Data Input'!D12-'📥 Data Input'!F12,0)</f>
        <v>1000000</v>
      </c>
      <c r="H12" s="36" t="str">
        <f aca="false">IF(IFERROR('📥 Data Input'!E12,1)=0,"—",IF('📥 Data Input'!D12&gt;='📥 Data Input'!E12*0.95,"🟢 On Track",IF('📥 Data Input'!D12&gt;='📥 Data Input'!E12*0.9,"🟡 Watch","🔴 Off Track")))</f>
        <v>🟢 On Track</v>
      </c>
    </row>
    <row r="13" customFormat="false" ht="21.75" hidden="false" customHeight="true" outlineLevel="0" collapsed="false">
      <c r="B13" s="7" t="s">
        <v>39</v>
      </c>
      <c r="C13" s="37" t="n">
        <f aca="false">'📥 Data Input'!D13</f>
        <v>17000</v>
      </c>
      <c r="D13" s="38" t="n">
        <f aca="false">'📥 Data Input'!E13</f>
        <v>16500</v>
      </c>
      <c r="E13" s="39" t="n">
        <f aca="false">'📥 Data Input'!F13</f>
        <v>19000</v>
      </c>
      <c r="F13" s="40" t="n">
        <f aca="false">IFERROR('📥 Data Input'!D13-'📥 Data Input'!E13,0)</f>
        <v>500</v>
      </c>
      <c r="G13" s="38" t="n">
        <f aca="false">IFERROR('📥 Data Input'!D13-'📥 Data Input'!F13,0)</f>
        <v>-2000</v>
      </c>
      <c r="H13" s="41" t="str">
        <f aca="false">IF(IFERROR('📥 Data Input'!E13,1)=0,"—",IF('📥 Data Input'!D13&lt;='📥 Data Input'!E13*1.05,"🟢 On Track",IF('📥 Data Input'!D13&lt;='📥 Data Input'!E13*1.1,"🟡 Watch","🔴 Off Track")))</f>
        <v>🟢 On Track</v>
      </c>
    </row>
    <row r="14" customFormat="false" ht="21.75" hidden="false" customHeight="true" outlineLevel="0" collapsed="false">
      <c r="B14" s="10" t="s">
        <v>40</v>
      </c>
      <c r="C14" s="50" t="n">
        <f aca="false">'📥 Data Input'!D14</f>
        <v>14</v>
      </c>
      <c r="D14" s="51" t="n">
        <f aca="false">'📥 Data Input'!E14</f>
        <v>13</v>
      </c>
      <c r="E14" s="52" t="n">
        <f aca="false">'📥 Data Input'!F14</f>
        <v>16</v>
      </c>
      <c r="F14" s="53" t="n">
        <f aca="false">IFERROR('📥 Data Input'!D14-'📥 Data Input'!E14,0)</f>
        <v>1</v>
      </c>
      <c r="G14" s="54" t="n">
        <f aca="false">IFERROR('📥 Data Input'!D14-'📥 Data Input'!F14,0)</f>
        <v>-2</v>
      </c>
      <c r="H14" s="36" t="str">
        <f aca="false">IF(IFERROR('📥 Data Input'!E14,1)=0,"—",IF('📥 Data Input'!D14&lt;='📥 Data Input'!E14*1.05,"🟢 On Track",IF('📥 Data Input'!D14&lt;='📥 Data Input'!E14*1.1,"🟡 Watch","🔴 Off Track")))</f>
        <v>🟡 Watch</v>
      </c>
    </row>
    <row r="15" customFormat="false" ht="21.75" hidden="false" customHeight="true" outlineLevel="0" collapsed="false">
      <c r="B15" s="7" t="s">
        <v>42</v>
      </c>
      <c r="C15" s="55" t="n">
        <f aca="false">'📥 Data Input'!D15</f>
        <v>3.8</v>
      </c>
      <c r="D15" s="56" t="n">
        <f aca="false">'📥 Data Input'!E15</f>
        <v>4</v>
      </c>
      <c r="E15" s="57" t="n">
        <f aca="false">'📥 Data Input'!F15</f>
        <v>3.2</v>
      </c>
      <c r="F15" s="58" t="n">
        <f aca="false">IFERROR('📥 Data Input'!D15-'📥 Data Input'!E15,0)</f>
        <v>-0.2</v>
      </c>
      <c r="G15" s="59" t="n">
        <f aca="false">IFERROR('📥 Data Input'!D15-'📥 Data Input'!F15,0)</f>
        <v>0.6</v>
      </c>
      <c r="H15" s="41" t="str">
        <f aca="false">IF(IFERROR('📥 Data Input'!E15,1)=0,"—",IF('📥 Data Input'!D15&gt;='📥 Data Input'!E15*0.95,"🟢 On Track",IF('📥 Data Input'!D15&gt;='📥 Data Input'!E15*0.9,"🟡 Watch","🔴 Off Track")))</f>
        <v>🟢 On Track</v>
      </c>
    </row>
    <row r="16" customFormat="false" ht="19.5" hidden="false" customHeight="true" outlineLevel="0" collapsed="false">
      <c r="B16" s="20" t="s">
        <v>44</v>
      </c>
      <c r="C16" s="20"/>
      <c r="D16" s="20"/>
      <c r="E16" s="20"/>
      <c r="F16" s="20"/>
      <c r="G16" s="20"/>
      <c r="H16" s="20"/>
    </row>
    <row r="17" customFormat="false" ht="21.75" hidden="false" customHeight="true" outlineLevel="0" collapsed="false">
      <c r="B17" s="7" t="s">
        <v>45</v>
      </c>
      <c r="C17" s="37" t="n">
        <f aca="false">'📥 Data Input'!D17</f>
        <v>30500000</v>
      </c>
      <c r="D17" s="38" t="n">
        <f aca="false">'📥 Data Input'!E17</f>
        <v>29000000</v>
      </c>
      <c r="E17" s="39" t="n">
        <f aca="false">'📥 Data Input'!F17</f>
        <v>23000000</v>
      </c>
      <c r="F17" s="40" t="n">
        <f aca="false">IFERROR('📥 Data Input'!D17-'📥 Data Input'!E17,0)</f>
        <v>1500000</v>
      </c>
      <c r="G17" s="38" t="n">
        <f aca="false">IFERROR('📥 Data Input'!D17-'📥 Data Input'!F17,0)</f>
        <v>7500000</v>
      </c>
      <c r="H17" s="41" t="str">
        <f aca="false">IF(IFERROR('📥 Data Input'!E17,1)=0,"—",IF('📥 Data Input'!D17&gt;='📥 Data Input'!E17*0.95,"🟢 On Track",IF('📥 Data Input'!D17&gt;='📥 Data Input'!E17*0.9,"🟡 Watch","🔴 Off Track")))</f>
        <v>🟢 On Track</v>
      </c>
    </row>
    <row r="18" customFormat="false" ht="21.75" hidden="false" customHeight="true" outlineLevel="0" collapsed="false">
      <c r="B18" s="10" t="s">
        <v>46</v>
      </c>
      <c r="C18" s="32" t="n">
        <f aca="false">'📥 Data Input'!D18</f>
        <v>28000000</v>
      </c>
      <c r="D18" s="33" t="n">
        <f aca="false">'📥 Data Input'!E18</f>
        <v>26500000</v>
      </c>
      <c r="E18" s="34" t="n">
        <f aca="false">'📥 Data Input'!F18</f>
        <v>21000000</v>
      </c>
      <c r="F18" s="35" t="n">
        <f aca="false">IFERROR('📥 Data Input'!D18-'📥 Data Input'!E18,0)</f>
        <v>1500000</v>
      </c>
      <c r="G18" s="33" t="n">
        <f aca="false">IFERROR('📥 Data Input'!D18-'📥 Data Input'!F18,0)</f>
        <v>7000000</v>
      </c>
      <c r="H18" s="36" t="str">
        <f aca="false">IF(IFERROR('📥 Data Input'!E18,1)=0,"—",IF('📥 Data Input'!D18&gt;='📥 Data Input'!E18*0.95,"🟢 On Track",IF('📥 Data Input'!D18&gt;='📥 Data Input'!E18*0.9,"🟡 Watch","🔴 Off Track")))</f>
        <v>🟢 On Track</v>
      </c>
    </row>
    <row r="19" customFormat="false" ht="21.75" hidden="false" customHeight="true" outlineLevel="0" collapsed="false">
      <c r="B19" s="7" t="s">
        <v>47</v>
      </c>
      <c r="C19" s="46" t="n">
        <f aca="false">'📥 Data Input'!D19</f>
        <v>0.72</v>
      </c>
      <c r="D19" s="47" t="n">
        <f aca="false">'📥 Data Input'!E19</f>
        <v>0.73</v>
      </c>
      <c r="E19" s="48" t="n">
        <f aca="false">'📥 Data Input'!F19</f>
        <v>0.71</v>
      </c>
      <c r="F19" s="49" t="n">
        <f aca="false">IFERROR('📥 Data Input'!D19-'📥 Data Input'!E19,0)</f>
        <v>-0.01</v>
      </c>
      <c r="G19" s="47" t="n">
        <f aca="false">IFERROR('📥 Data Input'!D19-'📥 Data Input'!F19,0)</f>
        <v>0.01</v>
      </c>
      <c r="H19" s="41" t="str">
        <f aca="false">IF('📥 Data Input'!D19&gt;='📥 Data Input'!E19-0.01,"🟢 On Track",IF('📥 Data Input'!D19&gt;='📥 Data Input'!E19-0.03,"🟡 Watch","🔴 Off Track"))</f>
        <v>🟢 On Track</v>
      </c>
    </row>
    <row r="20" customFormat="false" ht="21.75" hidden="false" customHeight="true" outlineLevel="0" collapsed="false">
      <c r="B20" s="10" t="s">
        <v>48</v>
      </c>
      <c r="C20" s="42" t="n">
        <f aca="false">'📥 Data Input'!D20</f>
        <v>0.35</v>
      </c>
      <c r="D20" s="43" t="n">
        <f aca="false">'📥 Data Input'!E20</f>
        <v>0.34</v>
      </c>
      <c r="E20" s="44" t="n">
        <f aca="false">'📥 Data Input'!F20</f>
        <v>0.38</v>
      </c>
      <c r="F20" s="45" t="n">
        <f aca="false">IFERROR('📥 Data Input'!D20-'📥 Data Input'!E20,0)</f>
        <v>0.00999999999999995</v>
      </c>
      <c r="G20" s="43" t="n">
        <f aca="false">IFERROR('📥 Data Input'!D20-'📥 Data Input'!F20,0)</f>
        <v>-0.03</v>
      </c>
      <c r="H20" s="36" t="str">
        <f aca="false">IF('📥 Data Input'!D20&lt;='📥 Data Input'!E20+0.01,"🟢 On Track",IF('📥 Data Input'!D20&lt;='📥 Data Input'!E20+0.03,"🟡 Watch","🔴 Off Track"))</f>
        <v>🟢 On Track</v>
      </c>
    </row>
    <row r="21" customFormat="false" ht="21.75" hidden="false" customHeight="true" outlineLevel="0" collapsed="false">
      <c r="B21" s="7" t="s">
        <v>49</v>
      </c>
      <c r="C21" s="46" t="n">
        <f aca="false">'📥 Data Input'!D21</f>
        <v>0.21</v>
      </c>
      <c r="D21" s="47" t="n">
        <f aca="false">'📥 Data Input'!E21</f>
        <v>0.21</v>
      </c>
      <c r="E21" s="48" t="n">
        <f aca="false">'📥 Data Input'!F21</f>
        <v>0.23</v>
      </c>
      <c r="F21" s="49" t="n">
        <f aca="false">IFERROR('📥 Data Input'!D21-'📥 Data Input'!E21,0)</f>
        <v>0</v>
      </c>
      <c r="G21" s="47" t="n">
        <f aca="false">IFERROR('📥 Data Input'!D21-'📥 Data Input'!F21,0)</f>
        <v>-0.02</v>
      </c>
      <c r="H21" s="41" t="str">
        <f aca="false">IF('📥 Data Input'!D21&lt;='📥 Data Input'!E21+0.01,"🟢 On Track",IF('📥 Data Input'!D21&lt;='📥 Data Input'!E21+0.03,"🟡 Watch","🔴 Off Track"))</f>
        <v>🟢 On Track</v>
      </c>
    </row>
    <row r="22" customFormat="false" ht="21.75" hidden="false" customHeight="true" outlineLevel="0" collapsed="false">
      <c r="B22" s="10" t="s">
        <v>50</v>
      </c>
      <c r="C22" s="42" t="n">
        <f aca="false">'📥 Data Input'!D22</f>
        <v>0.11</v>
      </c>
      <c r="D22" s="43" t="n">
        <f aca="false">'📥 Data Input'!E22</f>
        <v>0.1</v>
      </c>
      <c r="E22" s="44" t="n">
        <f aca="false">'📥 Data Input'!F22</f>
        <v>0.12</v>
      </c>
      <c r="F22" s="45" t="n">
        <f aca="false">IFERROR('📥 Data Input'!D22-'📥 Data Input'!E22,0)</f>
        <v>0.01</v>
      </c>
      <c r="G22" s="43" t="n">
        <f aca="false">IFERROR('📥 Data Input'!D22-'📥 Data Input'!F22,0)</f>
        <v>-0.01</v>
      </c>
      <c r="H22" s="36" t="str">
        <f aca="false">IF('📥 Data Input'!D22&lt;='📥 Data Input'!E22+0.01,"🟢 On Track",IF('📥 Data Input'!D22&lt;='📥 Data Input'!E22+0.03,"🟡 Watch","🔴 Off Track"))</f>
        <v>🟢 On Track</v>
      </c>
    </row>
    <row r="23" customFormat="false" ht="21.75" hidden="false" customHeight="true" outlineLevel="0" collapsed="false">
      <c r="B23" s="7" t="s">
        <v>51</v>
      </c>
      <c r="C23" s="37" t="n">
        <f aca="false">'📥 Data Input'!D23</f>
        <v>1525000</v>
      </c>
      <c r="D23" s="38" t="n">
        <f aca="false">'📥 Data Input'!E23</f>
        <v>1450000</v>
      </c>
      <c r="E23" s="39" t="n">
        <f aca="false">'📥 Data Input'!F23</f>
        <v>-460000</v>
      </c>
      <c r="F23" s="40" t="n">
        <f aca="false">IFERROR('📥 Data Input'!D23-'📥 Data Input'!E23,0)</f>
        <v>75000</v>
      </c>
      <c r="G23" s="38" t="n">
        <f aca="false">IFERROR('📥 Data Input'!D23-'📥 Data Input'!F23,0)</f>
        <v>1985000</v>
      </c>
      <c r="H23" s="41" t="str">
        <f aca="false">IF(IFERROR('📥 Data Input'!E23,1)=0,"—",IF('📥 Data Input'!D23&gt;='📥 Data Input'!E23*0.95,"🟢 On Track",IF('📥 Data Input'!D23&gt;='📥 Data Input'!E23*0.9,"🟡 Watch","🔴 Off Track")))</f>
        <v>🟢 On Track</v>
      </c>
    </row>
    <row r="24" customFormat="false" ht="21.75" hidden="false" customHeight="true" outlineLevel="0" collapsed="false">
      <c r="B24" s="10" t="s">
        <v>52</v>
      </c>
      <c r="C24" s="42" t="n">
        <f aca="false">'📥 Data Input'!D24</f>
        <v>0.05</v>
      </c>
      <c r="D24" s="43" t="n">
        <f aca="false">'📥 Data Input'!E24</f>
        <v>0.05</v>
      </c>
      <c r="E24" s="44" t="n">
        <f aca="false">'📥 Data Input'!F24</f>
        <v>-0.02</v>
      </c>
      <c r="F24" s="45" t="n">
        <f aca="false">IFERROR('📥 Data Input'!D24-'📥 Data Input'!E24,0)</f>
        <v>0</v>
      </c>
      <c r="G24" s="43" t="n">
        <f aca="false">IFERROR('📥 Data Input'!D24-'📥 Data Input'!F24,0)</f>
        <v>0.07</v>
      </c>
      <c r="H24" s="36" t="str">
        <f aca="false">IF('📥 Data Input'!D24&gt;='📥 Data Input'!E24-0.01,"🟢 On Track",IF('📥 Data Input'!D24&gt;='📥 Data Input'!E24-0.03,"🟡 Watch","🔴 Off Track"))</f>
        <v>🟢 On Track</v>
      </c>
    </row>
    <row r="25" customFormat="false" ht="21.75" hidden="false" customHeight="true" outlineLevel="0" collapsed="false">
      <c r="B25" s="7" t="s">
        <v>53</v>
      </c>
      <c r="C25" s="46" t="n">
        <f aca="false">'📥 Data Input'!D25</f>
        <v>0.38</v>
      </c>
      <c r="D25" s="47" t="n">
        <f aca="false">'📥 Data Input'!E25</f>
        <v>0.35</v>
      </c>
      <c r="E25" s="48" t="n">
        <f aca="false">'📥 Data Input'!F25</f>
        <v>0.38</v>
      </c>
      <c r="F25" s="49" t="n">
        <f aca="false">IFERROR('📥 Data Input'!D25-'📥 Data Input'!E25,0)</f>
        <v>0.03</v>
      </c>
      <c r="G25" s="47" t="n">
        <f aca="false">IFERROR('📥 Data Input'!D25-'📥 Data Input'!F25,0)</f>
        <v>0</v>
      </c>
      <c r="H25" s="41" t="str">
        <f aca="false">IF('📥 Data Input'!D25&gt;='📥 Data Input'!E25-0.01,"🟢 On Track",IF('📥 Data Input'!D25&gt;='📥 Data Input'!E25-0.03,"🟡 Watch","🔴 Off Track"))</f>
        <v>🟢 On Track</v>
      </c>
    </row>
    <row r="26" customFormat="false" ht="19.5" hidden="false" customHeight="true" outlineLevel="0" collapsed="false">
      <c r="B26" s="20" t="s">
        <v>54</v>
      </c>
      <c r="C26" s="20"/>
      <c r="D26" s="20"/>
      <c r="E26" s="20"/>
      <c r="F26" s="20"/>
      <c r="G26" s="20"/>
      <c r="H26" s="20"/>
    </row>
    <row r="27" customFormat="false" ht="21.75" hidden="false" customHeight="true" outlineLevel="0" collapsed="false">
      <c r="B27" s="7" t="s">
        <v>55</v>
      </c>
      <c r="C27" s="37" t="n">
        <f aca="false">'📥 Data Input'!D27</f>
        <v>12000000</v>
      </c>
      <c r="D27" s="38" t="n">
        <f aca="false">'📥 Data Input'!E27</f>
        <v>11000000</v>
      </c>
      <c r="E27" s="39" t="n">
        <f aca="false">'📥 Data Input'!F27</f>
        <v>10500000</v>
      </c>
      <c r="F27" s="40" t="n">
        <f aca="false">IFERROR('📥 Data Input'!D27-'📥 Data Input'!E27,0)</f>
        <v>1000000</v>
      </c>
      <c r="G27" s="38" t="n">
        <f aca="false">IFERROR('📥 Data Input'!D27-'📥 Data Input'!F27,0)</f>
        <v>1500000</v>
      </c>
      <c r="H27" s="41" t="str">
        <f aca="false">IF(IFERROR('📥 Data Input'!E27,1)=0,"—",IF('📥 Data Input'!D27&gt;='📥 Data Input'!E27*0.95,"🟢 On Track",IF('📥 Data Input'!D27&gt;='📥 Data Input'!E27*0.9,"🟡 Watch","🔴 Off Track")))</f>
        <v>🟢 On Track</v>
      </c>
    </row>
    <row r="28" customFormat="false" ht="21.75" hidden="false" customHeight="true" outlineLevel="0" collapsed="false">
      <c r="B28" s="10" t="s">
        <v>56</v>
      </c>
      <c r="C28" s="32" t="n">
        <f aca="false">'📥 Data Input'!D28</f>
        <v>125000</v>
      </c>
      <c r="D28" s="33" t="n">
        <f aca="false">'📥 Data Input'!E28</f>
        <v>150000</v>
      </c>
      <c r="E28" s="34" t="n">
        <f aca="false">'📥 Data Input'!F28</f>
        <v>385000</v>
      </c>
      <c r="F28" s="35" t="n">
        <f aca="false">IFERROR('📥 Data Input'!D28-'📥 Data Input'!E28,0)</f>
        <v>-25000</v>
      </c>
      <c r="G28" s="33" t="n">
        <f aca="false">IFERROR('📥 Data Input'!D28-'📥 Data Input'!F28,0)</f>
        <v>-260000</v>
      </c>
      <c r="H28" s="36" t="str">
        <f aca="false">IF(IFERROR('📥 Data Input'!E28,1)=0,"—",IF('📥 Data Input'!D28&lt;='📥 Data Input'!E28*1.05,"🟢 On Track",IF('📥 Data Input'!D28&lt;='📥 Data Input'!E28*1.1,"🟡 Watch","🔴 Off Track")))</f>
        <v>🟢 On Track</v>
      </c>
    </row>
    <row r="29" customFormat="false" ht="21.75" hidden="false" customHeight="true" outlineLevel="0" collapsed="false">
      <c r="B29" s="7" t="s">
        <v>57</v>
      </c>
      <c r="C29" s="60" t="n">
        <f aca="false">'📥 Data Input'!D29</f>
        <v>96</v>
      </c>
      <c r="D29" s="61" t="n">
        <f aca="false">'📥 Data Input'!E29</f>
        <v>73</v>
      </c>
      <c r="E29" s="62" t="n">
        <f aca="false">'📥 Data Input'!F29</f>
        <v>27</v>
      </c>
      <c r="F29" s="58" t="n">
        <f aca="false">IFERROR('📥 Data Input'!D29-'📥 Data Input'!E29,0)</f>
        <v>23</v>
      </c>
      <c r="G29" s="59" t="n">
        <f aca="false">IFERROR('📥 Data Input'!D29-'📥 Data Input'!F29,0)</f>
        <v>69</v>
      </c>
      <c r="H29" s="41" t="str">
        <f aca="false">IF(IFERROR('📥 Data Input'!E29,1)=0,"—",IF('📥 Data Input'!D29&gt;='📥 Data Input'!E29*0.95,"🟢 On Track",IF('📥 Data Input'!D29&gt;='📥 Data Input'!E29*0.9,"🟡 Watch","🔴 Off Track")))</f>
        <v>🟢 On Track</v>
      </c>
    </row>
    <row r="30" customFormat="false" ht="19.5" hidden="false" customHeight="true" outlineLevel="0" collapsed="false">
      <c r="B30" s="20" t="s">
        <v>58</v>
      </c>
      <c r="C30" s="20"/>
      <c r="D30" s="20"/>
      <c r="E30" s="20"/>
      <c r="F30" s="20"/>
      <c r="G30" s="20"/>
      <c r="H30" s="20"/>
    </row>
    <row r="31" customFormat="false" ht="21.75" hidden="false" customHeight="true" outlineLevel="0" collapsed="false">
      <c r="B31" s="7" t="s">
        <v>59</v>
      </c>
      <c r="C31" s="63" t="n">
        <f aca="false">'📥 Data Input'!D31</f>
        <v>102</v>
      </c>
      <c r="D31" s="59" t="n">
        <f aca="false">'📥 Data Input'!E31</f>
        <v>105</v>
      </c>
      <c r="E31" s="64" t="n">
        <f aca="false">'📥 Data Input'!F31</f>
        <v>82</v>
      </c>
      <c r="F31" s="58" t="n">
        <f aca="false">IFERROR('📥 Data Input'!D31-'📥 Data Input'!E31,0)</f>
        <v>-3</v>
      </c>
      <c r="G31" s="59" t="n">
        <f aca="false">IFERROR('📥 Data Input'!D31-'📥 Data Input'!F31,0)</f>
        <v>20</v>
      </c>
      <c r="H31" s="41" t="str">
        <f aca="false">IF(IFERROR('📥 Data Input'!E31,1)=0,"—",IF('📥 Data Input'!D31&lt;='📥 Data Input'!E31*1.05,"🟢 On Track",IF('📥 Data Input'!D31&lt;='📥 Data Input'!E31*1.1,"🟡 Watch","🔴 Off Track")))</f>
        <v>🟢 On Track</v>
      </c>
    </row>
    <row r="32" customFormat="false" ht="21.75" hidden="false" customHeight="true" outlineLevel="0" collapsed="false">
      <c r="B32" s="10" t="s">
        <v>60</v>
      </c>
      <c r="C32" s="32" t="n">
        <f aca="false">'📥 Data Input'!D32</f>
        <v>299000</v>
      </c>
      <c r="D32" s="33" t="n">
        <f aca="false">'📥 Data Input'!E32</f>
        <v>276000</v>
      </c>
      <c r="E32" s="34" t="n">
        <f aca="false">'📥 Data Input'!F32</f>
        <v>280000</v>
      </c>
      <c r="F32" s="35" t="n">
        <f aca="false">IFERROR('📥 Data Input'!D32-'📥 Data Input'!E32,0)</f>
        <v>23000</v>
      </c>
      <c r="G32" s="33" t="n">
        <f aca="false">IFERROR('📥 Data Input'!D32-'📥 Data Input'!F32,0)</f>
        <v>19000</v>
      </c>
      <c r="H32" s="36" t="str">
        <f aca="false">IF(IFERROR('📥 Data Input'!E32,1)=0,"—",IF('📥 Data Input'!D32&gt;='📥 Data Input'!E32*0.95,"🟢 On Track",IF('📥 Data Input'!D32&gt;='📥 Data Input'!E32*0.9,"🟡 Watch","🔴 Off Track")))</f>
        <v>🟢 On Track</v>
      </c>
    </row>
    <row r="33" customFormat="false" ht="21.75" hidden="false" customHeight="true" outlineLevel="0" collapsed="false">
      <c r="B33" s="7" t="s">
        <v>61</v>
      </c>
      <c r="C33" s="37" t="n">
        <f aca="false">'📥 Data Input'!D33</f>
        <v>274000</v>
      </c>
      <c r="D33" s="38" t="n">
        <f aca="false">'📥 Data Input'!E33</f>
        <v>248000</v>
      </c>
      <c r="E33" s="39" t="n">
        <f aca="false">'📥 Data Input'!F33</f>
        <v>256000</v>
      </c>
      <c r="F33" s="40" t="n">
        <f aca="false">IFERROR('📥 Data Input'!D33-'📥 Data Input'!E33,0)</f>
        <v>26000</v>
      </c>
      <c r="G33" s="38" t="n">
        <f aca="false">IFERROR('📥 Data Input'!D33-'📥 Data Input'!F33,0)</f>
        <v>18000</v>
      </c>
      <c r="H33" s="41" t="str">
        <f aca="false">IF(IFERROR('📥 Data Input'!E33,1)=0,"—",IF('📥 Data Input'!D33&gt;='📥 Data Input'!E33*0.95,"🟢 On Track",IF('📥 Data Input'!D33&gt;='📥 Data Input'!E33*0.9,"🟡 Watch","🔴 Off Track")))</f>
        <v>🟢 On Track</v>
      </c>
    </row>
    <row r="35" customFormat="false" ht="18" hidden="false" customHeight="true" outlineLevel="0" collapsed="false">
      <c r="B35" s="18" t="s">
        <v>67</v>
      </c>
      <c r="C35" s="18"/>
      <c r="D35" s="18"/>
      <c r="E35" s="18"/>
      <c r="F35" s="18"/>
      <c r="G35" s="18"/>
      <c r="H35" s="18"/>
    </row>
  </sheetData>
  <mergeCells count="7">
    <mergeCell ref="B1:H1"/>
    <mergeCell ref="B2:H2"/>
    <mergeCell ref="B5:H5"/>
    <mergeCell ref="B16:H16"/>
    <mergeCell ref="B26:H26"/>
    <mergeCell ref="B30:H30"/>
    <mergeCell ref="B35:H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2026-03-15T04:21:26Z</dcterms:created>
  <dc:creator>openpyxl</dc:creator>
  <dc:description/>
  <dc:language>en-US</dc:language>
  <cp:lastModifiedBy/>
  <dcterms:modified xsi:type="dcterms:W3CDTF">2026-03-15T04:21:27Z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